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SisulB\Desktop\GRAD IZVJEŠTAJI\2023-12\"/>
    </mc:Choice>
  </mc:AlternateContent>
  <xr:revisionPtr revIDLastSave="0" documentId="13_ncr:1_{49ED29A1-3FFE-4A85-BCAB-31528AAEAD5D}" xr6:coauthVersionLast="47" xr6:coauthVersionMax="47" xr10:uidLastSave="{00000000-0000-0000-0000-000000000000}"/>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BILANCA!$A$1:$F$322</definedName>
    <definedName name="Print_Area" localSheetId="7">OBVEZE!$A$1:$F$105</definedName>
    <definedName name="Print_Area" localSheetId="3">'PR-RAS'!$A$1:$F$992</definedName>
    <definedName name="Print_Area" localSheetId="6">'P-VRIO'!$A$1:$F$48</definedName>
    <definedName name="Print_Area" localSheetId="5">'RAS-funkcijski'!$A$1:$F$141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E308" i="9" s="1"/>
  <c r="B308" i="9" s="1"/>
  <c r="F308" i="9"/>
  <c r="F307" i="9"/>
  <c r="H306" i="9"/>
  <c r="G306" i="9"/>
  <c r="E306" i="9" s="1"/>
  <c r="B306" i="9" s="1"/>
  <c r="F306" i="9"/>
  <c r="H305" i="9"/>
  <c r="G305" i="9"/>
  <c r="F305" i="9"/>
  <c r="H304" i="9"/>
  <c r="G304" i="9"/>
  <c r="F304" i="9"/>
  <c r="H303" i="9"/>
  <c r="G303" i="9"/>
  <c r="F303" i="9"/>
  <c r="H302" i="9"/>
  <c r="G302" i="9"/>
  <c r="F302" i="9"/>
  <c r="H301" i="9"/>
  <c r="G301" i="9"/>
  <c r="F301" i="9"/>
  <c r="H300" i="9"/>
  <c r="G300" i="9"/>
  <c r="F300" i="9"/>
  <c r="H299" i="9"/>
  <c r="G299" i="9"/>
  <c r="F299" i="9"/>
  <c r="H298" i="9"/>
  <c r="G298" i="9"/>
  <c r="E298" i="9" s="1"/>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F261" i="9" s="1"/>
  <c r="E261" i="9"/>
  <c r="M260" i="9"/>
  <c r="L260" i="9"/>
  <c r="E260" i="9"/>
  <c r="M259" i="9"/>
  <c r="L259" i="9"/>
  <c r="E259" i="9"/>
  <c r="M258" i="9"/>
  <c r="L258" i="9"/>
  <c r="E258" i="9"/>
  <c r="M257" i="9"/>
  <c r="L257" i="9"/>
  <c r="F257" i="9" s="1"/>
  <c r="B257" i="9" s="1"/>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F236" i="9" s="1"/>
  <c r="B236" i="9" s="1"/>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E137" i="9" s="1"/>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I3" i="9"/>
  <c r="H3" i="9"/>
  <c r="G3" i="9"/>
  <c r="D101" i="8"/>
  <c r="I36" i="3" s="1"/>
  <c r="D95" i="8"/>
  <c r="C1570" i="1" s="1"/>
  <c r="G1570" i="1" s="1"/>
  <c r="D90" i="8"/>
  <c r="C1565" i="1" s="1"/>
  <c r="D85" i="8"/>
  <c r="D80" i="8"/>
  <c r="D75" i="8"/>
  <c r="C1550" i="1" s="1"/>
  <c r="D70" i="8"/>
  <c r="D65" i="8"/>
  <c r="D60" i="8"/>
  <c r="C1535" i="1" s="1"/>
  <c r="H1535" i="1" s="1"/>
  <c r="D55" i="8"/>
  <c r="C1530" i="1" s="1"/>
  <c r="G1530" i="1" s="1"/>
  <c r="D50" i="8"/>
  <c r="D44" i="8"/>
  <c r="C1519" i="1" s="1"/>
  <c r="D36" i="8"/>
  <c r="C1511" i="1" s="1"/>
  <c r="D26" i="8"/>
  <c r="C1501" i="1" s="1"/>
  <c r="D18" i="8"/>
  <c r="D8" i="8"/>
  <c r="E44" i="7"/>
  <c r="D44" i="7"/>
  <c r="D38" i="7" s="1"/>
  <c r="E39" i="7"/>
  <c r="D39" i="7"/>
  <c r="E30" i="7"/>
  <c r="D30" i="7"/>
  <c r="E23" i="7"/>
  <c r="D23" i="7"/>
  <c r="D22" i="7" s="1"/>
  <c r="E14" i="7"/>
  <c r="D1445" i="1" s="1"/>
  <c r="D14" i="7"/>
  <c r="E7" i="7"/>
  <c r="D7" i="7"/>
  <c r="D6" i="7" s="1"/>
  <c r="F140" i="6"/>
  <c r="F139" i="6"/>
  <c r="F138" i="6"/>
  <c r="F137" i="6"/>
  <c r="F136" i="6"/>
  <c r="F135" i="6"/>
  <c r="F134" i="6"/>
  <c r="F133" i="6"/>
  <c r="F132" i="6"/>
  <c r="F131" i="6"/>
  <c r="E130" i="6"/>
  <c r="E129" i="6" s="1"/>
  <c r="D130" i="6"/>
  <c r="D129" i="6" s="1"/>
  <c r="F128" i="6"/>
  <c r="F127" i="6"/>
  <c r="F126" i="6"/>
  <c r="F125" i="6"/>
  <c r="F124" i="6"/>
  <c r="F123" i="6"/>
  <c r="E122" i="6"/>
  <c r="D1416" i="1" s="1"/>
  <c r="D122" i="6"/>
  <c r="F122" i="6" s="1"/>
  <c r="F121" i="6"/>
  <c r="F120" i="6"/>
  <c r="F119" i="6"/>
  <c r="E118" i="6"/>
  <c r="D118" i="6"/>
  <c r="F118" i="6" s="1"/>
  <c r="F117" i="6"/>
  <c r="F116" i="6"/>
  <c r="E115" i="6"/>
  <c r="D115" i="6"/>
  <c r="F113" i="6"/>
  <c r="F112" i="6"/>
  <c r="F111" i="6"/>
  <c r="F110" i="6"/>
  <c r="F109" i="6"/>
  <c r="F108" i="6"/>
  <c r="E107" i="6"/>
  <c r="D1401" i="1" s="1"/>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F81" i="6"/>
  <c r="F80" i="6"/>
  <c r="F79" i="6"/>
  <c r="F78" i="6"/>
  <c r="F77" i="6"/>
  <c r="F76" i="6"/>
  <c r="E75" i="6"/>
  <c r="D75" i="6"/>
  <c r="C1369" i="1" s="1"/>
  <c r="F74" i="6"/>
  <c r="F73" i="6"/>
  <c r="F72" i="6"/>
  <c r="F71" i="6"/>
  <c r="F70" i="6"/>
  <c r="F69" i="6"/>
  <c r="F68" i="6"/>
  <c r="F67" i="6"/>
  <c r="E66" i="6"/>
  <c r="D66" i="6"/>
  <c r="F66" i="6" s="1"/>
  <c r="F65" i="6"/>
  <c r="F64" i="6"/>
  <c r="F63" i="6"/>
  <c r="F62" i="6"/>
  <c r="E61" i="6"/>
  <c r="D61" i="6"/>
  <c r="F60" i="6"/>
  <c r="F59" i="6"/>
  <c r="F58" i="6"/>
  <c r="F57" i="6"/>
  <c r="F56" i="6"/>
  <c r="F55" i="6"/>
  <c r="E54" i="6"/>
  <c r="D54" i="6"/>
  <c r="C1348" i="1" s="1"/>
  <c r="F53" i="6"/>
  <c r="F52" i="6"/>
  <c r="F51" i="6"/>
  <c r="E50" i="6"/>
  <c r="D1344" i="1" s="1"/>
  <c r="D50" i="6"/>
  <c r="F49" i="6"/>
  <c r="F48" i="6"/>
  <c r="F47" i="6"/>
  <c r="F46" i="6"/>
  <c r="F45" i="6"/>
  <c r="F44" i="6"/>
  <c r="E43" i="6"/>
  <c r="D1337" i="1" s="1"/>
  <c r="D43" i="6"/>
  <c r="C1337" i="1" s="1"/>
  <c r="F42" i="6"/>
  <c r="F41" i="6"/>
  <c r="F40" i="6"/>
  <c r="E39" i="6"/>
  <c r="D39" i="6"/>
  <c r="F39" i="6" s="1"/>
  <c r="F38" i="6"/>
  <c r="F37" i="6"/>
  <c r="E36" i="6"/>
  <c r="D36" i="6"/>
  <c r="F34" i="6"/>
  <c r="F33" i="6"/>
  <c r="F32" i="6"/>
  <c r="F31" i="6"/>
  <c r="F30" i="6"/>
  <c r="F29" i="6"/>
  <c r="E28" i="6"/>
  <c r="D28" i="6"/>
  <c r="C1322" i="1" s="1"/>
  <c r="F27" i="6"/>
  <c r="F26" i="6"/>
  <c r="F25" i="6"/>
  <c r="F24" i="6"/>
  <c r="F23" i="6"/>
  <c r="E22" i="6"/>
  <c r="D22" i="6"/>
  <c r="F22" i="6" s="1"/>
  <c r="F21" i="6"/>
  <c r="F20" i="6"/>
  <c r="F19" i="6"/>
  <c r="F18" i="6"/>
  <c r="F17" i="6"/>
  <c r="F16" i="6"/>
  <c r="F15" i="6"/>
  <c r="F14" i="6"/>
  <c r="E13" i="6"/>
  <c r="D1307" i="1" s="1"/>
  <c r="D13" i="6"/>
  <c r="F12" i="6"/>
  <c r="F11" i="6"/>
  <c r="E10" i="6"/>
  <c r="D1304" i="1" s="1"/>
  <c r="H1304" i="1" s="1"/>
  <c r="D10" i="6"/>
  <c r="C1304" i="1"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7" i="5"/>
  <c r="F256" i="5"/>
  <c r="F255" i="5"/>
  <c r="F254" i="5"/>
  <c r="F253" i="5"/>
  <c r="F252" i="5"/>
  <c r="F251" i="5"/>
  <c r="E250" i="5"/>
  <c r="D1227" i="1" s="1"/>
  <c r="D250" i="5"/>
  <c r="F249" i="5"/>
  <c r="F248" i="5"/>
  <c r="F247" i="5"/>
  <c r="E246" i="5"/>
  <c r="D246" i="5"/>
  <c r="F244" i="5"/>
  <c r="F243" i="5"/>
  <c r="E242" i="5"/>
  <c r="D242" i="5"/>
  <c r="F241" i="5"/>
  <c r="F240" i="5"/>
  <c r="E239" i="5"/>
  <c r="E238" i="5" s="1"/>
  <c r="D239" i="5"/>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1184" i="1" s="1"/>
  <c r="D207" i="5"/>
  <c r="C1184" i="1" s="1"/>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E180" i="5"/>
  <c r="E177" i="5" s="1"/>
  <c r="D180" i="5"/>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H290" i="9" s="1"/>
  <c r="D149" i="5"/>
  <c r="G290" i="9" s="1"/>
  <c r="F148" i="5"/>
  <c r="F147" i="5"/>
  <c r="F145" i="5"/>
  <c r="F144" i="5"/>
  <c r="F143" i="5"/>
  <c r="E142" i="5"/>
  <c r="D142" i="5"/>
  <c r="F141" i="5"/>
  <c r="F140" i="5"/>
  <c r="F139" i="5"/>
  <c r="F138" i="5"/>
  <c r="F137" i="5"/>
  <c r="F136" i="5"/>
  <c r="E135" i="5"/>
  <c r="E134" i="5" s="1"/>
  <c r="D135" i="5"/>
  <c r="F133" i="5"/>
  <c r="F132" i="5"/>
  <c r="F131" i="5"/>
  <c r="F130" i="5"/>
  <c r="F129" i="5"/>
  <c r="F128" i="5"/>
  <c r="F127" i="5"/>
  <c r="E126" i="5"/>
  <c r="D126" i="5"/>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1056" i="1" s="1"/>
  <c r="D79" i="5"/>
  <c r="F79" i="5" s="1"/>
  <c r="F77" i="5"/>
  <c r="F76" i="5"/>
  <c r="F75" i="5"/>
  <c r="F74" i="5"/>
  <c r="F73" i="5"/>
  <c r="F72" i="5"/>
  <c r="F71" i="5"/>
  <c r="E70" i="5"/>
  <c r="E69" i="5" s="1"/>
  <c r="D70" i="5"/>
  <c r="F67" i="5"/>
  <c r="F66" i="5"/>
  <c r="F65" i="5"/>
  <c r="F64" i="5"/>
  <c r="E63" i="5"/>
  <c r="D63" i="5"/>
  <c r="F63" i="5" s="1"/>
  <c r="F62" i="5"/>
  <c r="F61" i="5"/>
  <c r="F60" i="5"/>
  <c r="F59" i="5"/>
  <c r="F58" i="5"/>
  <c r="F57" i="5"/>
  <c r="E56" i="5"/>
  <c r="D1034" i="1" s="1"/>
  <c r="D56" i="5"/>
  <c r="F55" i="5"/>
  <c r="F54" i="5"/>
  <c r="F53" i="5"/>
  <c r="E52" i="5"/>
  <c r="D52" i="5"/>
  <c r="F51" i="5"/>
  <c r="F50" i="5"/>
  <c r="F49" i="5"/>
  <c r="F48" i="5"/>
  <c r="F47" i="5"/>
  <c r="F46" i="5"/>
  <c r="E45" i="5"/>
  <c r="D45" i="5"/>
  <c r="F44" i="5"/>
  <c r="F43" i="5"/>
  <c r="F42" i="5"/>
  <c r="E41" i="5"/>
  <c r="D41" i="5"/>
  <c r="F41" i="5" s="1"/>
  <c r="F40" i="5"/>
  <c r="F39" i="5"/>
  <c r="F38" i="5"/>
  <c r="F37" i="5"/>
  <c r="F36" i="5"/>
  <c r="E35" i="5"/>
  <c r="D1013" i="1" s="1"/>
  <c r="D35" i="5"/>
  <c r="F34" i="5"/>
  <c r="F33" i="5"/>
  <c r="F32" i="5"/>
  <c r="F31" i="5"/>
  <c r="F30" i="5"/>
  <c r="E29" i="5"/>
  <c r="D29" i="5"/>
  <c r="C1007" i="1" s="1"/>
  <c r="F28" i="5"/>
  <c r="F27" i="5"/>
  <c r="F26" i="5"/>
  <c r="F25" i="5"/>
  <c r="F24" i="5"/>
  <c r="F23" i="5"/>
  <c r="F22" i="5"/>
  <c r="F21" i="5"/>
  <c r="F20" i="5"/>
  <c r="E19" i="5"/>
  <c r="D997" i="1" s="1"/>
  <c r="D19" i="5"/>
  <c r="C997" i="1" s="1"/>
  <c r="F18" i="5"/>
  <c r="F17" i="5"/>
  <c r="F16" i="5"/>
  <c r="F15" i="5"/>
  <c r="F14" i="5"/>
  <c r="E13" i="5"/>
  <c r="D13" i="5"/>
  <c r="F11" i="5"/>
  <c r="F10" i="5"/>
  <c r="F9" i="5"/>
  <c r="E8" i="5"/>
  <c r="D986" i="1" s="1"/>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1" i="1" s="1"/>
  <c r="D617" i="4"/>
  <c r="F616" i="4"/>
  <c r="F615" i="4"/>
  <c r="F614" i="4"/>
  <c r="F613" i="4"/>
  <c r="E612" i="4"/>
  <c r="D606" i="1" s="1"/>
  <c r="D612" i="4"/>
  <c r="F611" i="4"/>
  <c r="F610" i="4"/>
  <c r="F609" i="4"/>
  <c r="F608" i="4"/>
  <c r="F607" i="4"/>
  <c r="F606" i="4"/>
  <c r="E605" i="4"/>
  <c r="D605" i="4"/>
  <c r="F604" i="4"/>
  <c r="E603" i="4"/>
  <c r="H143" i="9" s="1"/>
  <c r="D603" i="4"/>
  <c r="G143" i="9" s="1"/>
  <c r="F602" i="4"/>
  <c r="F601" i="4"/>
  <c r="F600" i="4"/>
  <c r="E599" i="4"/>
  <c r="D599" i="4"/>
  <c r="F599" i="4" s="1"/>
  <c r="F598" i="4"/>
  <c r="F597" i="4"/>
  <c r="F596" i="4"/>
  <c r="F595" i="4"/>
  <c r="E594" i="4"/>
  <c r="D588" i="1" s="1"/>
  <c r="D594" i="4"/>
  <c r="F594" i="4" s="1"/>
  <c r="F592" i="4"/>
  <c r="F591" i="4"/>
  <c r="E590" i="4"/>
  <c r="D584" i="1" s="1"/>
  <c r="D590" i="4"/>
  <c r="F589" i="4"/>
  <c r="F588" i="4"/>
  <c r="E587" i="4"/>
  <c r="D587" i="4"/>
  <c r="F587" i="4" s="1"/>
  <c r="F586" i="4"/>
  <c r="E585" i="4"/>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81" i="4"/>
  <c r="F481" i="4" s="1"/>
  <c r="F480" i="4"/>
  <c r="F479" i="4"/>
  <c r="E478" i="4"/>
  <c r="D478" i="4"/>
  <c r="F478" i="4" s="1"/>
  <c r="F477" i="4"/>
  <c r="F476" i="4"/>
  <c r="F475" i="4"/>
  <c r="F474" i="4"/>
  <c r="E473" i="4"/>
  <c r="D473" i="4"/>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29" i="1" s="1"/>
  <c r="D435" i="4"/>
  <c r="F435" i="4" s="1"/>
  <c r="F434" i="4"/>
  <c r="F433" i="4"/>
  <c r="F432" i="4"/>
  <c r="F431" i="4"/>
  <c r="E430" i="4"/>
  <c r="D424" i="1" s="1"/>
  <c r="D430" i="4"/>
  <c r="F430" i="4" s="1"/>
  <c r="F429" i="4"/>
  <c r="F428" i="4"/>
  <c r="E427" i="4"/>
  <c r="D427" i="4"/>
  <c r="F427" i="4" s="1"/>
  <c r="F426" i="4"/>
  <c r="F425" i="4"/>
  <c r="F424" i="4"/>
  <c r="F423" i="4"/>
  <c r="E422" i="4"/>
  <c r="D422" i="4"/>
  <c r="C416" i="1" s="1"/>
  <c r="E418" i="4"/>
  <c r="D418" i="4"/>
  <c r="E417" i="4"/>
  <c r="D412" i="1" s="1"/>
  <c r="D417" i="4"/>
  <c r="E416" i="4"/>
  <c r="D411" i="1" s="1"/>
  <c r="D416" i="4"/>
  <c r="F411" i="4"/>
  <c r="F410" i="4"/>
  <c r="F409" i="4"/>
  <c r="F406" i="4"/>
  <c r="F405" i="4"/>
  <c r="F404" i="4"/>
  <c r="F403" i="4"/>
  <c r="E402" i="4"/>
  <c r="D402" i="4"/>
  <c r="F401" i="4"/>
  <c r="E400" i="4"/>
  <c r="D400" i="4"/>
  <c r="F400" i="4" s="1"/>
  <c r="F399" i="4"/>
  <c r="F398" i="4"/>
  <c r="E397" i="4"/>
  <c r="E396" i="4" s="1"/>
  <c r="D397" i="4"/>
  <c r="F397" i="4" s="1"/>
  <c r="F395" i="4"/>
  <c r="F394" i="4"/>
  <c r="F393" i="4"/>
  <c r="F392"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59" i="1" s="1"/>
  <c r="D364" i="4"/>
  <c r="C359" i="1" s="1"/>
  <c r="F362" i="4"/>
  <c r="F361" i="4"/>
  <c r="F360" i="4"/>
  <c r="F359" i="4"/>
  <c r="F358" i="4"/>
  <c r="F357" i="4"/>
  <c r="E356" i="4"/>
  <c r="D356" i="4"/>
  <c r="F356" i="4" s="1"/>
  <c r="F355" i="4"/>
  <c r="F354" i="4"/>
  <c r="F353" i="4"/>
  <c r="E352" i="4"/>
  <c r="D347" i="1" s="1"/>
  <c r="D352" i="4"/>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C312" i="1" s="1"/>
  <c r="F316" i="4"/>
  <c r="F315" i="4"/>
  <c r="F314" i="4"/>
  <c r="F313" i="4"/>
  <c r="E312" i="4"/>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5" i="1" s="1"/>
  <c r="D279" i="4"/>
  <c r="F278" i="4"/>
  <c r="F277" i="4"/>
  <c r="F276" i="4"/>
  <c r="F275" i="4"/>
  <c r="F274" i="4"/>
  <c r="E273" i="4"/>
  <c r="D269" i="1" s="1"/>
  <c r="D273" i="4"/>
  <c r="F273" i="4" s="1"/>
  <c r="F272" i="4"/>
  <c r="F271" i="4"/>
  <c r="F270" i="4"/>
  <c r="F269" i="4"/>
  <c r="E268" i="4"/>
  <c r="D268" i="4"/>
  <c r="F267" i="4"/>
  <c r="F266" i="4"/>
  <c r="F265" i="4"/>
  <c r="E264" i="4"/>
  <c r="D264" i="4"/>
  <c r="C260" i="1" s="1"/>
  <c r="F262" i="4"/>
  <c r="F261" i="4"/>
  <c r="F260" i="4"/>
  <c r="E259" i="4"/>
  <c r="D259" i="4"/>
  <c r="C255" i="1" s="1"/>
  <c r="F258" i="4"/>
  <c r="F257" i="4"/>
  <c r="F256" i="4"/>
  <c r="F255" i="4"/>
  <c r="F254" i="4"/>
  <c r="E253" i="4"/>
  <c r="D253" i="4"/>
  <c r="F251" i="4"/>
  <c r="F250" i="4"/>
  <c r="F249" i="4"/>
  <c r="F248" i="4"/>
  <c r="E247" i="4"/>
  <c r="D243" i="1" s="1"/>
  <c r="D247" i="4"/>
  <c r="F247" i="4" s="1"/>
  <c r="F246" i="4"/>
  <c r="F245" i="4"/>
  <c r="E244" i="4"/>
  <c r="D240" i="1" s="1"/>
  <c r="D244" i="4"/>
  <c r="F244" i="4" s="1"/>
  <c r="F243" i="4"/>
  <c r="F242" i="4"/>
  <c r="F241" i="4"/>
  <c r="E240" i="4"/>
  <c r="D240" i="4"/>
  <c r="C236" i="1" s="1"/>
  <c r="F239" i="4"/>
  <c r="F238" i="4"/>
  <c r="F237" i="4"/>
  <c r="E236" i="4"/>
  <c r="D232" i="1" s="1"/>
  <c r="D236" i="4"/>
  <c r="F235" i="4"/>
  <c r="F234" i="4"/>
  <c r="F233" i="4"/>
  <c r="F232" i="4"/>
  <c r="E231" i="4"/>
  <c r="D231" i="4"/>
  <c r="F230" i="4"/>
  <c r="F229" i="4"/>
  <c r="E228" i="4"/>
  <c r="D228" i="4"/>
  <c r="F228" i="4" s="1"/>
  <c r="F227" i="4"/>
  <c r="F226" i="4"/>
  <c r="E225" i="4"/>
  <c r="D225" i="4"/>
  <c r="F223" i="4"/>
  <c r="F222" i="4"/>
  <c r="F221" i="4"/>
  <c r="F220" i="4"/>
  <c r="E219" i="4"/>
  <c r="D219" i="4"/>
  <c r="F219" i="4" s="1"/>
  <c r="F218" i="4"/>
  <c r="F217" i="4"/>
  <c r="E216" i="4"/>
  <c r="E215" i="4" s="1"/>
  <c r="D211" i="1" s="1"/>
  <c r="D216" i="4"/>
  <c r="F216" i="4" s="1"/>
  <c r="F214" i="4"/>
  <c r="F213" i="4"/>
  <c r="F212" i="4"/>
  <c r="F211" i="4"/>
  <c r="E210" i="4"/>
  <c r="D210" i="4"/>
  <c r="F209" i="4"/>
  <c r="F208" i="4"/>
  <c r="F207" i="4"/>
  <c r="F206" i="4"/>
  <c r="F205" i="4"/>
  <c r="F204" i="4"/>
  <c r="F203" i="4"/>
  <c r="E202" i="4"/>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C149" i="1" s="1"/>
  <c r="F150" i="4"/>
  <c r="F149" i="4"/>
  <c r="F148" i="4"/>
  <c r="F147" i="4"/>
  <c r="F146" i="4"/>
  <c r="F145" i="4"/>
  <c r="F144" i="4"/>
  <c r="F143" i="4"/>
  <c r="F142" i="4"/>
  <c r="F141" i="4"/>
  <c r="E140" i="4"/>
  <c r="E139" i="4" s="1"/>
  <c r="D135" i="1" s="1"/>
  <c r="D140" i="4"/>
  <c r="C136" i="1" s="1"/>
  <c r="F138" i="4"/>
  <c r="F137" i="4"/>
  <c r="F136" i="4"/>
  <c r="F135" i="4"/>
  <c r="E134" i="4"/>
  <c r="E133" i="4" s="1"/>
  <c r="D134" i="4"/>
  <c r="F134" i="4" s="1"/>
  <c r="F132" i="4"/>
  <c r="F131" i="4"/>
  <c r="F130" i="4"/>
  <c r="F129" i="4"/>
  <c r="E128" i="4"/>
  <c r="D128" i="4"/>
  <c r="F128" i="4" s="1"/>
  <c r="F127" i="4"/>
  <c r="F126" i="4"/>
  <c r="E125" i="4"/>
  <c r="D125" i="4"/>
  <c r="D124" i="4" s="1"/>
  <c r="C120" i="1"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79" i="1" s="1"/>
  <c r="D83" i="4"/>
  <c r="C79" i="1" s="1"/>
  <c r="F81" i="4"/>
  <c r="F80" i="4"/>
  <c r="F79" i="4"/>
  <c r="F78" i="4"/>
  <c r="E77" i="4"/>
  <c r="D77" i="4"/>
  <c r="F77" i="4" s="1"/>
  <c r="F76" i="4"/>
  <c r="F75" i="4"/>
  <c r="E74" i="4"/>
  <c r="D74" i="4"/>
  <c r="C70" i="1" s="1"/>
  <c r="F73" i="4"/>
  <c r="F72" i="4"/>
  <c r="E71" i="4"/>
  <c r="D71" i="4"/>
  <c r="F71" i="4" s="1"/>
  <c r="F70" i="4"/>
  <c r="F69" i="4"/>
  <c r="E68" i="4"/>
  <c r="D68" i="4"/>
  <c r="F68" i="4" s="1"/>
  <c r="F67" i="4"/>
  <c r="F66" i="4"/>
  <c r="E65" i="4"/>
  <c r="D65" i="4"/>
  <c r="F65" i="4" s="1"/>
  <c r="F64" i="4"/>
  <c r="F63" i="4"/>
  <c r="E62" i="4"/>
  <c r="D62" i="4"/>
  <c r="C58" i="1" s="1"/>
  <c r="H58" i="1" s="1"/>
  <c r="F61" i="4"/>
  <c r="F60" i="4"/>
  <c r="E59" i="4"/>
  <c r="D59" i="4"/>
  <c r="F58" i="4"/>
  <c r="F57" i="4"/>
  <c r="F56" i="4"/>
  <c r="F55" i="4"/>
  <c r="E54" i="4"/>
  <c r="D54" i="4"/>
  <c r="F54" i="4" s="1"/>
  <c r="F53" i="4"/>
  <c r="F52" i="4"/>
  <c r="E51" i="4"/>
  <c r="D51" i="4"/>
  <c r="F51" i="4" s="1"/>
  <c r="F49" i="4"/>
  <c r="F48" i="4"/>
  <c r="F47" i="4"/>
  <c r="F46" i="4"/>
  <c r="E45" i="4"/>
  <c r="E44" i="4" s="1"/>
  <c r="D40" i="1" s="1"/>
  <c r="D45" i="4"/>
  <c r="D44" i="4" s="1"/>
  <c r="F44" i="4" s="1"/>
  <c r="F43" i="4"/>
  <c r="F42" i="4"/>
  <c r="F41" i="4"/>
  <c r="E40" i="4"/>
  <c r="D36" i="1" s="1"/>
  <c r="D40" i="4"/>
  <c r="F40" i="4" s="1"/>
  <c r="F39" i="4"/>
  <c r="F38" i="4"/>
  <c r="E37" i="4"/>
  <c r="D33" i="1" s="1"/>
  <c r="D37" i="4"/>
  <c r="F37" i="4" s="1"/>
  <c r="F36" i="4"/>
  <c r="F35" i="4"/>
  <c r="F34" i="4"/>
  <c r="F33" i="4"/>
  <c r="F32" i="4"/>
  <c r="F31" i="4"/>
  <c r="F30" i="4"/>
  <c r="E29" i="4"/>
  <c r="D25" i="1" s="1"/>
  <c r="D29" i="4"/>
  <c r="F28" i="4"/>
  <c r="F27" i="4"/>
  <c r="F26" i="4"/>
  <c r="F25" i="4"/>
  <c r="F24" i="4"/>
  <c r="E23" i="4"/>
  <c r="D19" i="1" s="1"/>
  <c r="D23" i="4"/>
  <c r="F22" i="4"/>
  <c r="F21" i="4"/>
  <c r="F20" i="4"/>
  <c r="F19" i="4"/>
  <c r="F18" i="4"/>
  <c r="E17" i="4"/>
  <c r="D17" i="4"/>
  <c r="C13" i="1" s="1"/>
  <c r="F16" i="4"/>
  <c r="F15" i="4"/>
  <c r="F14" i="4"/>
  <c r="F13" i="4"/>
  <c r="F12" i="4"/>
  <c r="F11" i="4"/>
  <c r="F10" i="4"/>
  <c r="F9" i="4"/>
  <c r="E8" i="4"/>
  <c r="D4" i="1" s="1"/>
  <c r="D8" i="4"/>
  <c r="G36" i="3"/>
  <c r="B36" i="3"/>
  <c r="G35" i="3"/>
  <c r="B35" i="3"/>
  <c r="G34" i="3"/>
  <c r="B34" i="3"/>
  <c r="I33" i="3"/>
  <c r="G33" i="3"/>
  <c r="B33" i="3"/>
  <c r="I32" i="3"/>
  <c r="H32" i="3"/>
  <c r="G32" i="3"/>
  <c r="B32" i="3"/>
  <c r="H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C1576" i="1"/>
  <c r="H1576" i="1" s="1"/>
  <c r="C1575" i="1"/>
  <c r="H1575" i="1" s="1"/>
  <c r="C1574" i="1"/>
  <c r="G1574" i="1" s="1"/>
  <c r="C1573" i="1"/>
  <c r="C1572" i="1"/>
  <c r="G1572" i="1" s="1"/>
  <c r="C1571" i="1"/>
  <c r="C1569" i="1"/>
  <c r="H1568" i="1"/>
  <c r="C1568" i="1"/>
  <c r="G1568" i="1" s="1"/>
  <c r="C1567" i="1"/>
  <c r="H1567" i="1" s="1"/>
  <c r="C1566" i="1"/>
  <c r="G1566" i="1" s="1"/>
  <c r="C1564" i="1"/>
  <c r="G1564" i="1" s="1"/>
  <c r="C1563" i="1"/>
  <c r="C1562" i="1"/>
  <c r="C1561" i="1"/>
  <c r="C1560" i="1"/>
  <c r="G1560" i="1" s="1"/>
  <c r="C1559" i="1"/>
  <c r="H1559" i="1" s="1"/>
  <c r="C1558" i="1"/>
  <c r="H1558" i="1" s="1"/>
  <c r="C1557" i="1"/>
  <c r="H1557" i="1" s="1"/>
  <c r="C1556" i="1"/>
  <c r="C1555" i="1"/>
  <c r="C1554" i="1"/>
  <c r="G1554" i="1" s="1"/>
  <c r="C1553" i="1"/>
  <c r="C1552" i="1"/>
  <c r="G1552" i="1" s="1"/>
  <c r="C1551" i="1"/>
  <c r="H1550" i="1"/>
  <c r="G1550" i="1"/>
  <c r="C1549" i="1"/>
  <c r="H1548" i="1"/>
  <c r="G1548" i="1"/>
  <c r="C1548" i="1"/>
  <c r="C1547" i="1"/>
  <c r="H1546" i="1"/>
  <c r="G1546" i="1"/>
  <c r="C1546" i="1"/>
  <c r="C1545" i="1"/>
  <c r="C1544" i="1"/>
  <c r="H1544" i="1" s="1"/>
  <c r="C1543" i="1"/>
  <c r="C1542" i="1"/>
  <c r="H1542" i="1" s="1"/>
  <c r="C1541" i="1"/>
  <c r="H1541" i="1" s="1"/>
  <c r="C1540" i="1"/>
  <c r="G1540" i="1" s="1"/>
  <c r="C1539" i="1"/>
  <c r="C1538" i="1"/>
  <c r="C1537" i="1"/>
  <c r="C1536" i="1"/>
  <c r="H1536" i="1" s="1"/>
  <c r="C1534" i="1"/>
  <c r="C1533" i="1"/>
  <c r="C1532" i="1"/>
  <c r="G1532" i="1" s="1"/>
  <c r="C1531" i="1"/>
  <c r="C1529" i="1"/>
  <c r="C1528" i="1"/>
  <c r="H1528" i="1" s="1"/>
  <c r="C1527" i="1"/>
  <c r="C1526" i="1"/>
  <c r="H1526" i="1" s="1"/>
  <c r="C1525" i="1"/>
  <c r="H1525" i="1" s="1"/>
  <c r="G1523" i="1"/>
  <c r="C1523" i="1"/>
  <c r="H1523" i="1" s="1"/>
  <c r="C1522" i="1"/>
  <c r="G1522" i="1" s="1"/>
  <c r="C1521" i="1"/>
  <c r="C1520" i="1"/>
  <c r="G1520" i="1" s="1"/>
  <c r="H1516" i="1"/>
  <c r="C1516" i="1"/>
  <c r="G1516" i="1" s="1"/>
  <c r="C1515" i="1"/>
  <c r="H1515" i="1" s="1"/>
  <c r="H1514" i="1"/>
  <c r="C1514" i="1"/>
  <c r="G1514" i="1" s="1"/>
  <c r="C1513" i="1"/>
  <c r="C1512" i="1"/>
  <c r="G1512" i="1" s="1"/>
  <c r="C1510" i="1"/>
  <c r="G1510" i="1" s="1"/>
  <c r="C1509" i="1"/>
  <c r="C1508" i="1"/>
  <c r="G1508" i="1" s="1"/>
  <c r="C1507" i="1"/>
  <c r="C1506" i="1"/>
  <c r="G1506" i="1" s="1"/>
  <c r="G1505" i="1"/>
  <c r="C1505" i="1"/>
  <c r="H1505" i="1" s="1"/>
  <c r="C1504" i="1"/>
  <c r="H1504" i="1" s="1"/>
  <c r="C1503" i="1"/>
  <c r="H1503" i="1" s="1"/>
  <c r="C1502" i="1"/>
  <c r="G1502" i="1" s="1"/>
  <c r="C1500" i="1"/>
  <c r="G1500" i="1" s="1"/>
  <c r="H1498" i="1"/>
  <c r="G1498" i="1"/>
  <c r="C1498" i="1"/>
  <c r="C1497" i="1"/>
  <c r="C1496" i="1"/>
  <c r="H1496" i="1" s="1"/>
  <c r="C1495" i="1"/>
  <c r="H1494" i="1"/>
  <c r="G1494" i="1"/>
  <c r="C1494" i="1"/>
  <c r="C1493" i="1"/>
  <c r="H1493" i="1" s="1"/>
  <c r="C1492" i="1"/>
  <c r="G1492" i="1" s="1"/>
  <c r="C1491" i="1"/>
  <c r="H1491" i="1" s="1"/>
  <c r="C1490" i="1"/>
  <c r="C1489" i="1"/>
  <c r="H1489" i="1" s="1"/>
  <c r="C1488" i="1"/>
  <c r="C1487" i="1"/>
  <c r="C1486" i="1"/>
  <c r="H1486" i="1" s="1"/>
  <c r="G1485" i="1"/>
  <c r="C1485" i="1"/>
  <c r="H1485" i="1" s="1"/>
  <c r="C1484" i="1"/>
  <c r="C1483" i="1"/>
  <c r="C1482" i="1"/>
  <c r="G1482" i="1" s="1"/>
  <c r="C1480" i="1"/>
  <c r="H1480" i="1" s="1"/>
  <c r="D1479" i="1"/>
  <c r="G1479" i="1" s="1"/>
  <c r="C1479" i="1"/>
  <c r="D1478" i="1"/>
  <c r="C1478" i="1"/>
  <c r="D1477" i="1"/>
  <c r="G1477" i="1" s="1"/>
  <c r="C1477" i="1"/>
  <c r="D1476" i="1"/>
  <c r="C1476" i="1"/>
  <c r="J1476" i="1" s="1"/>
  <c r="D1475" i="1"/>
  <c r="C1475" i="1"/>
  <c r="D1474" i="1"/>
  <c r="G1474" i="1" s="1"/>
  <c r="C1474" i="1"/>
  <c r="D1473" i="1"/>
  <c r="C1473" i="1"/>
  <c r="D1472" i="1"/>
  <c r="J1472" i="1" s="1"/>
  <c r="C1472" i="1"/>
  <c r="D1471" i="1"/>
  <c r="C1471" i="1"/>
  <c r="G1471" i="1" s="1"/>
  <c r="D1470" i="1"/>
  <c r="H1470" i="1" s="1"/>
  <c r="C1470" i="1"/>
  <c r="C1469" i="1"/>
  <c r="G1468" i="1"/>
  <c r="I1468" i="1" s="1"/>
  <c r="D1468" i="1"/>
  <c r="C1468" i="1"/>
  <c r="H1468" i="1" s="1"/>
  <c r="D1467" i="1"/>
  <c r="C1467" i="1"/>
  <c r="J1467" i="1" s="1"/>
  <c r="D1466" i="1"/>
  <c r="C1466" i="1"/>
  <c r="D1465" i="1"/>
  <c r="C1465" i="1"/>
  <c r="H1464" i="1"/>
  <c r="D1464" i="1"/>
  <c r="C1464" i="1"/>
  <c r="G1463" i="1"/>
  <c r="D1463" i="1"/>
  <c r="H1463" i="1" s="1"/>
  <c r="C1463" i="1"/>
  <c r="G1462" i="1"/>
  <c r="D1462" i="1"/>
  <c r="H1462" i="1" s="1"/>
  <c r="C1462" i="1"/>
  <c r="D1461" i="1"/>
  <c r="C1461" i="1"/>
  <c r="D1460" i="1"/>
  <c r="C1460" i="1"/>
  <c r="D1459" i="1"/>
  <c r="C1459" i="1"/>
  <c r="D1458" i="1"/>
  <c r="C1458" i="1"/>
  <c r="D1457" i="1"/>
  <c r="C1457" i="1"/>
  <c r="H1457" i="1" s="1"/>
  <c r="D1456" i="1"/>
  <c r="C1456" i="1"/>
  <c r="D1455" i="1"/>
  <c r="C1455" i="1"/>
  <c r="D1454" i="1"/>
  <c r="C1454" i="1"/>
  <c r="D1452" i="1"/>
  <c r="H1452" i="1" s="1"/>
  <c r="C1452" i="1"/>
  <c r="D1451" i="1"/>
  <c r="C1451" i="1"/>
  <c r="D1450" i="1"/>
  <c r="C1450" i="1"/>
  <c r="D1449" i="1"/>
  <c r="C1449" i="1"/>
  <c r="H1449" i="1" s="1"/>
  <c r="D1448" i="1"/>
  <c r="C1448" i="1"/>
  <c r="D1447" i="1"/>
  <c r="C1447" i="1"/>
  <c r="D1446" i="1"/>
  <c r="C1446" i="1"/>
  <c r="C1445" i="1"/>
  <c r="D1444" i="1"/>
  <c r="C1444" i="1"/>
  <c r="D1443" i="1"/>
  <c r="C1443" i="1"/>
  <c r="D1442" i="1"/>
  <c r="C1442" i="1"/>
  <c r="D1441" i="1"/>
  <c r="C1441" i="1"/>
  <c r="D1440" i="1"/>
  <c r="C1440" i="1"/>
  <c r="D1439" i="1"/>
  <c r="C1439" i="1"/>
  <c r="D1438" i="1"/>
  <c r="C1438" i="1"/>
  <c r="C1437" i="1"/>
  <c r="D1434" i="1"/>
  <c r="C1434" i="1"/>
  <c r="D1433" i="1"/>
  <c r="H1433" i="1" s="1"/>
  <c r="C1433" i="1"/>
  <c r="D1432" i="1"/>
  <c r="C1432" i="1"/>
  <c r="D1431" i="1"/>
  <c r="C1431" i="1"/>
  <c r="D1430" i="1"/>
  <c r="G1430" i="1" s="1"/>
  <c r="C1430" i="1"/>
  <c r="D1429" i="1"/>
  <c r="C1429" i="1"/>
  <c r="D1428" i="1"/>
  <c r="C1428" i="1"/>
  <c r="D1427" i="1"/>
  <c r="C1427" i="1"/>
  <c r="D1426" i="1"/>
  <c r="C1426" i="1"/>
  <c r="D1425" i="1"/>
  <c r="C1425" i="1"/>
  <c r="D1424" i="1"/>
  <c r="C1424" i="1"/>
  <c r="D1423" i="1"/>
  <c r="D1422" i="1"/>
  <c r="C1422" i="1"/>
  <c r="H1422" i="1" s="1"/>
  <c r="D1421" i="1"/>
  <c r="C1421" i="1"/>
  <c r="D1420" i="1"/>
  <c r="C1420" i="1"/>
  <c r="D1419" i="1"/>
  <c r="C1419" i="1"/>
  <c r="D1418" i="1"/>
  <c r="H1418" i="1" s="1"/>
  <c r="C1418" i="1"/>
  <c r="D1417" i="1"/>
  <c r="C1417" i="1"/>
  <c r="H1416" i="1"/>
  <c r="C1416" i="1"/>
  <c r="D1415" i="1"/>
  <c r="C1415" i="1"/>
  <c r="D1414" i="1"/>
  <c r="C1414" i="1"/>
  <c r="D1413" i="1"/>
  <c r="C1413" i="1"/>
  <c r="G1413" i="1" s="1"/>
  <c r="D1412" i="1"/>
  <c r="C1412" i="1"/>
  <c r="D1411" i="1"/>
  <c r="C1411" i="1"/>
  <c r="D1410" i="1"/>
  <c r="C1410" i="1"/>
  <c r="D1409" i="1"/>
  <c r="C1409" i="1"/>
  <c r="D1407" i="1"/>
  <c r="C1407" i="1"/>
  <c r="D1406" i="1"/>
  <c r="C1406" i="1"/>
  <c r="D1405" i="1"/>
  <c r="C1405" i="1"/>
  <c r="D1404" i="1"/>
  <c r="G1404" i="1" s="1"/>
  <c r="C1404" i="1"/>
  <c r="D1403" i="1"/>
  <c r="C1403" i="1"/>
  <c r="D1402" i="1"/>
  <c r="C1402" i="1"/>
  <c r="D1400" i="1"/>
  <c r="C1400" i="1"/>
  <c r="D1399" i="1"/>
  <c r="C1399" i="1"/>
  <c r="D1398" i="1"/>
  <c r="C1398" i="1"/>
  <c r="D1397" i="1"/>
  <c r="C1397" i="1"/>
  <c r="G1397" i="1" s="1"/>
  <c r="D1396" i="1"/>
  <c r="C1396" i="1"/>
  <c r="G1395" i="1"/>
  <c r="D1395" i="1"/>
  <c r="H1395" i="1" s="1"/>
  <c r="C1395" i="1"/>
  <c r="D1394" i="1"/>
  <c r="C1394" i="1"/>
  <c r="G1394" i="1" s="1"/>
  <c r="D1393" i="1"/>
  <c r="C1393" i="1"/>
  <c r="D1392" i="1"/>
  <c r="H1392" i="1" s="1"/>
  <c r="C1392" i="1"/>
  <c r="D1391" i="1"/>
  <c r="C1391" i="1"/>
  <c r="G1391" i="1" s="1"/>
  <c r="D1390" i="1"/>
  <c r="C1390" i="1"/>
  <c r="D1389" i="1"/>
  <c r="G1389" i="1" s="1"/>
  <c r="C1389" i="1"/>
  <c r="D1388" i="1"/>
  <c r="C1388" i="1"/>
  <c r="D1387" i="1"/>
  <c r="C1387" i="1"/>
  <c r="D1386" i="1"/>
  <c r="G1386" i="1" s="1"/>
  <c r="C1386" i="1"/>
  <c r="D1385" i="1"/>
  <c r="C1385" i="1"/>
  <c r="D1384" i="1"/>
  <c r="C1384" i="1"/>
  <c r="D1382" i="1"/>
  <c r="C1382" i="1"/>
  <c r="D1381" i="1"/>
  <c r="C1381" i="1"/>
  <c r="D1380" i="1"/>
  <c r="C1380" i="1"/>
  <c r="G1380" i="1" s="1"/>
  <c r="D1379" i="1"/>
  <c r="C1379" i="1"/>
  <c r="D1378" i="1"/>
  <c r="C1378" i="1"/>
  <c r="D1377" i="1"/>
  <c r="C1377" i="1"/>
  <c r="D1376" i="1"/>
  <c r="D1375" i="1"/>
  <c r="G1375" i="1" s="1"/>
  <c r="C1375" i="1"/>
  <c r="D1374" i="1"/>
  <c r="C1374" i="1"/>
  <c r="G1374" i="1" s="1"/>
  <c r="D1373" i="1"/>
  <c r="C1373" i="1"/>
  <c r="D1372" i="1"/>
  <c r="C1372" i="1"/>
  <c r="H1372" i="1" s="1"/>
  <c r="D1371" i="1"/>
  <c r="C1371" i="1"/>
  <c r="D1370" i="1"/>
  <c r="C1370" i="1"/>
  <c r="G1370" i="1" s="1"/>
  <c r="D1369" i="1"/>
  <c r="D1368" i="1"/>
  <c r="C1368" i="1"/>
  <c r="D1367" i="1"/>
  <c r="C1367" i="1"/>
  <c r="D1366" i="1"/>
  <c r="C1366" i="1"/>
  <c r="D1365" i="1"/>
  <c r="C1365" i="1"/>
  <c r="D1364" i="1"/>
  <c r="C1364" i="1"/>
  <c r="D1363" i="1"/>
  <c r="C1363" i="1"/>
  <c r="D1362" i="1"/>
  <c r="C1362" i="1"/>
  <c r="D1361" i="1"/>
  <c r="C1361" i="1"/>
  <c r="G1361" i="1" s="1"/>
  <c r="D1360" i="1"/>
  <c r="C1360" i="1"/>
  <c r="D1359" i="1"/>
  <c r="C1359" i="1"/>
  <c r="D1358" i="1"/>
  <c r="C1358" i="1"/>
  <c r="D1357" i="1"/>
  <c r="C1357" i="1"/>
  <c r="D1356" i="1"/>
  <c r="C1356" i="1"/>
  <c r="D1355" i="1"/>
  <c r="D1354" i="1"/>
  <c r="G1354" i="1" s="1"/>
  <c r="C1354" i="1"/>
  <c r="D1353" i="1"/>
  <c r="C1353" i="1"/>
  <c r="D1352" i="1"/>
  <c r="C1352" i="1"/>
  <c r="D1351" i="1"/>
  <c r="C1351" i="1"/>
  <c r="D1350" i="1"/>
  <c r="C1350" i="1"/>
  <c r="D1349" i="1"/>
  <c r="C1349" i="1"/>
  <c r="D1348" i="1"/>
  <c r="D1347" i="1"/>
  <c r="C1347" i="1"/>
  <c r="D1346" i="1"/>
  <c r="C1346" i="1"/>
  <c r="D1345" i="1"/>
  <c r="C1345" i="1"/>
  <c r="C1344" i="1"/>
  <c r="D1343" i="1"/>
  <c r="H1343" i="1" s="1"/>
  <c r="C1343" i="1"/>
  <c r="D1342" i="1"/>
  <c r="C1342" i="1"/>
  <c r="D1341" i="1"/>
  <c r="C1341" i="1"/>
  <c r="D1340" i="1"/>
  <c r="C1340" i="1"/>
  <c r="D1339" i="1"/>
  <c r="C1339" i="1"/>
  <c r="D1338" i="1"/>
  <c r="H1338" i="1" s="1"/>
  <c r="C1338" i="1"/>
  <c r="D1336" i="1"/>
  <c r="G1336" i="1" s="1"/>
  <c r="C1336" i="1"/>
  <c r="H1335" i="1"/>
  <c r="D1335" i="1"/>
  <c r="C1335" i="1"/>
  <c r="G1335" i="1" s="1"/>
  <c r="D1334" i="1"/>
  <c r="C1334" i="1"/>
  <c r="D1333" i="1"/>
  <c r="C1333" i="1"/>
  <c r="D1332" i="1"/>
  <c r="C1332" i="1"/>
  <c r="D1331" i="1"/>
  <c r="C1331" i="1"/>
  <c r="D1330" i="1"/>
  <c r="C1330" i="1"/>
  <c r="D1328" i="1"/>
  <c r="C1328" i="1"/>
  <c r="D1327" i="1"/>
  <c r="C1327" i="1"/>
  <c r="D1326" i="1"/>
  <c r="C1326" i="1"/>
  <c r="D1325" i="1"/>
  <c r="C1325" i="1"/>
  <c r="D1324" i="1"/>
  <c r="H1324" i="1" s="1"/>
  <c r="C1324" i="1"/>
  <c r="D1323" i="1"/>
  <c r="C1323" i="1"/>
  <c r="D1322" i="1"/>
  <c r="D1321" i="1"/>
  <c r="C1321" i="1"/>
  <c r="H1321" i="1" s="1"/>
  <c r="D1320" i="1"/>
  <c r="C1320" i="1"/>
  <c r="D1319" i="1"/>
  <c r="C1319" i="1"/>
  <c r="D1318" i="1"/>
  <c r="C1318" i="1"/>
  <c r="D1317" i="1"/>
  <c r="C1317" i="1"/>
  <c r="D1316" i="1"/>
  <c r="D1315" i="1"/>
  <c r="C1315" i="1"/>
  <c r="D1314" i="1"/>
  <c r="C1314" i="1"/>
  <c r="D1313" i="1"/>
  <c r="C1313" i="1"/>
  <c r="D1312" i="1"/>
  <c r="C1312" i="1"/>
  <c r="D1311" i="1"/>
  <c r="C1311" i="1"/>
  <c r="D1310" i="1"/>
  <c r="C1310" i="1"/>
  <c r="D1309" i="1"/>
  <c r="C1309" i="1"/>
  <c r="G1309" i="1" s="1"/>
  <c r="D1308" i="1"/>
  <c r="C1308" i="1"/>
  <c r="H1308" i="1" s="1"/>
  <c r="D1306" i="1"/>
  <c r="H1306" i="1" s="1"/>
  <c r="C1306" i="1"/>
  <c r="D1305" i="1"/>
  <c r="C1305" i="1"/>
  <c r="H1303" i="1"/>
  <c r="G1303" i="1"/>
  <c r="D1303" i="1"/>
  <c r="C1303" i="1"/>
  <c r="D1302" i="1"/>
  <c r="C1302" i="1"/>
  <c r="D1301" i="1"/>
  <c r="C1301" i="1"/>
  <c r="D1300" i="1"/>
  <c r="D1298" i="1"/>
  <c r="C1298" i="1"/>
  <c r="G1298" i="1" s="1"/>
  <c r="D1297" i="1"/>
  <c r="G1297" i="1" s="1"/>
  <c r="C1297" i="1"/>
  <c r="D1296" i="1"/>
  <c r="C1296" i="1"/>
  <c r="D1295" i="1"/>
  <c r="C1295" i="1"/>
  <c r="D1294" i="1"/>
  <c r="C1294" i="1"/>
  <c r="D1293" i="1"/>
  <c r="C1293" i="1"/>
  <c r="H1293" i="1" s="1"/>
  <c r="D1292" i="1"/>
  <c r="C1292" i="1"/>
  <c r="D1291" i="1"/>
  <c r="C1291" i="1"/>
  <c r="D1290" i="1"/>
  <c r="C1290" i="1"/>
  <c r="D1289" i="1"/>
  <c r="C1289" i="1"/>
  <c r="G1289" i="1" s="1"/>
  <c r="D1288" i="1"/>
  <c r="C1288" i="1"/>
  <c r="D1287" i="1"/>
  <c r="C1287" i="1"/>
  <c r="D1286" i="1"/>
  <c r="C1286" i="1"/>
  <c r="D1285" i="1"/>
  <c r="C1285" i="1"/>
  <c r="D1284" i="1"/>
  <c r="C1284" i="1"/>
  <c r="D1283" i="1"/>
  <c r="C1283" i="1"/>
  <c r="D1282" i="1"/>
  <c r="C1282" i="1"/>
  <c r="D1281" i="1"/>
  <c r="C1281" i="1"/>
  <c r="D1280" i="1"/>
  <c r="C1280" i="1"/>
  <c r="G1280" i="1" s="1"/>
  <c r="D1279" i="1"/>
  <c r="C1279" i="1"/>
  <c r="D1278" i="1"/>
  <c r="C1278" i="1"/>
  <c r="D1277" i="1"/>
  <c r="C1277" i="1"/>
  <c r="D1276" i="1"/>
  <c r="C1276" i="1"/>
  <c r="D1275" i="1"/>
  <c r="C1275" i="1"/>
  <c r="D1274" i="1"/>
  <c r="C1274" i="1"/>
  <c r="D1273" i="1"/>
  <c r="C1273" i="1"/>
  <c r="D1272" i="1"/>
  <c r="C1272" i="1"/>
  <c r="G1272" i="1" s="1"/>
  <c r="D1271" i="1"/>
  <c r="C1271" i="1"/>
  <c r="D1270" i="1"/>
  <c r="C1270" i="1"/>
  <c r="D1269" i="1"/>
  <c r="C1269" i="1"/>
  <c r="D1268" i="1"/>
  <c r="C1268" i="1"/>
  <c r="D1267" i="1"/>
  <c r="C1267" i="1"/>
  <c r="D1266" i="1"/>
  <c r="C1266" i="1"/>
  <c r="H1266" i="1" s="1"/>
  <c r="D1265" i="1"/>
  <c r="C1265" i="1"/>
  <c r="D1264" i="1"/>
  <c r="C1264" i="1"/>
  <c r="D1263" i="1"/>
  <c r="C1263" i="1"/>
  <c r="D1262" i="1"/>
  <c r="C1262" i="1"/>
  <c r="G1262" i="1" s="1"/>
  <c r="D1261" i="1"/>
  <c r="C1261" i="1"/>
  <c r="D1260" i="1"/>
  <c r="C1260" i="1"/>
  <c r="D1259" i="1"/>
  <c r="C1259" i="1"/>
  <c r="D1258" i="1"/>
  <c r="C1258" i="1"/>
  <c r="D1257" i="1"/>
  <c r="C1257" i="1"/>
  <c r="D1256" i="1"/>
  <c r="C1256" i="1"/>
  <c r="D1255" i="1"/>
  <c r="C1255" i="1"/>
  <c r="H1255" i="1" s="1"/>
  <c r="D1254" i="1"/>
  <c r="C1254" i="1"/>
  <c r="D1253" i="1"/>
  <c r="C1253" i="1"/>
  <c r="D1252" i="1"/>
  <c r="C1252" i="1"/>
  <c r="H1252" i="1" s="1"/>
  <c r="D1251" i="1"/>
  <c r="C1251" i="1"/>
  <c r="D1250" i="1"/>
  <c r="C1250" i="1"/>
  <c r="G1250" i="1" s="1"/>
  <c r="D1249" i="1"/>
  <c r="C1249" i="1"/>
  <c r="D1248" i="1"/>
  <c r="C1248" i="1"/>
  <c r="D1247" i="1"/>
  <c r="C1247" i="1"/>
  <c r="D1246" i="1"/>
  <c r="G1246" i="1" s="1"/>
  <c r="C1246" i="1"/>
  <c r="D1245" i="1"/>
  <c r="C1245" i="1"/>
  <c r="D1244" i="1"/>
  <c r="C1244" i="1"/>
  <c r="D1243" i="1"/>
  <c r="C1243" i="1"/>
  <c r="D1242" i="1"/>
  <c r="C1242" i="1"/>
  <c r="D1241" i="1"/>
  <c r="C1241" i="1"/>
  <c r="D1240" i="1"/>
  <c r="C1240" i="1"/>
  <c r="D1239" i="1"/>
  <c r="C1239" i="1"/>
  <c r="D1238" i="1"/>
  <c r="C1238" i="1"/>
  <c r="D1237" i="1"/>
  <c r="C1237" i="1"/>
  <c r="C1236" i="1"/>
  <c r="D1234" i="1"/>
  <c r="H1234" i="1" s="1"/>
  <c r="C1234" i="1"/>
  <c r="D1233" i="1"/>
  <c r="C1233" i="1"/>
  <c r="D1232" i="1"/>
  <c r="C1232" i="1"/>
  <c r="D1231" i="1"/>
  <c r="C1231" i="1"/>
  <c r="D1230" i="1"/>
  <c r="C1230" i="1"/>
  <c r="D1229" i="1"/>
  <c r="C1229" i="1"/>
  <c r="D1228" i="1"/>
  <c r="C1228" i="1"/>
  <c r="C1227" i="1"/>
  <c r="D1226" i="1"/>
  <c r="C1226" i="1"/>
  <c r="D1225" i="1"/>
  <c r="C1225" i="1"/>
  <c r="D1224" i="1"/>
  <c r="C1224" i="1"/>
  <c r="D1223" i="1"/>
  <c r="C1223" i="1"/>
  <c r="D1221" i="1"/>
  <c r="C1221" i="1"/>
  <c r="D1220" i="1"/>
  <c r="C1220" i="1"/>
  <c r="D1219" i="1"/>
  <c r="D1218" i="1"/>
  <c r="C1218" i="1"/>
  <c r="D1217" i="1"/>
  <c r="C1217" i="1"/>
  <c r="C1216" i="1"/>
  <c r="D1213" i="1"/>
  <c r="C1213" i="1"/>
  <c r="D1212" i="1"/>
  <c r="C1212" i="1"/>
  <c r="D1211" i="1"/>
  <c r="C1211" i="1"/>
  <c r="D1210" i="1"/>
  <c r="C1210" i="1"/>
  <c r="H1210" i="1" s="1"/>
  <c r="D1209" i="1"/>
  <c r="C1209" i="1"/>
  <c r="D1208" i="1"/>
  <c r="C1208" i="1"/>
  <c r="D1207" i="1"/>
  <c r="C1207" i="1"/>
  <c r="D1206" i="1"/>
  <c r="C1206" i="1"/>
  <c r="D1205" i="1"/>
  <c r="C1205" i="1"/>
  <c r="D1204" i="1"/>
  <c r="C1204" i="1"/>
  <c r="D1203" i="1"/>
  <c r="C1203" i="1"/>
  <c r="H1203" i="1" s="1"/>
  <c r="D1202" i="1"/>
  <c r="C1202" i="1"/>
  <c r="D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H1169" i="1" s="1"/>
  <c r="D1168" i="1"/>
  <c r="C1168"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D1142" i="1"/>
  <c r="D1141" i="1"/>
  <c r="C1141" i="1"/>
  <c r="G1140" i="1"/>
  <c r="D1140" i="1"/>
  <c r="C1140" i="1"/>
  <c r="H1140" i="1" s="1"/>
  <c r="D1139" i="1"/>
  <c r="C1139" i="1"/>
  <c r="D1138" i="1"/>
  <c r="C1138" i="1"/>
  <c r="H1138" i="1" s="1"/>
  <c r="D1137" i="1"/>
  <c r="C1137" i="1"/>
  <c r="D1136" i="1"/>
  <c r="C1136" i="1"/>
  <c r="D1135" i="1"/>
  <c r="C1135" i="1"/>
  <c r="D1134" i="1"/>
  <c r="C1134" i="1"/>
  <c r="D1133" i="1"/>
  <c r="C1133" i="1"/>
  <c r="D1132" i="1"/>
  <c r="C1132" i="1"/>
  <c r="D1131" i="1"/>
  <c r="C1131" i="1"/>
  <c r="D1130" i="1"/>
  <c r="C1130" i="1"/>
  <c r="H1129" i="1"/>
  <c r="D1129" i="1"/>
  <c r="C1129" i="1"/>
  <c r="D1128" i="1"/>
  <c r="C1128" i="1"/>
  <c r="D1127" i="1"/>
  <c r="D1126" i="1"/>
  <c r="C1126" i="1"/>
  <c r="D1125" i="1"/>
  <c r="C1125" i="1"/>
  <c r="D1123" i="1"/>
  <c r="G1123" i="1" s="1"/>
  <c r="C1123" i="1"/>
  <c r="D1122" i="1"/>
  <c r="C1122" i="1"/>
  <c r="D1121" i="1"/>
  <c r="C1121" i="1"/>
  <c r="D1120" i="1"/>
  <c r="C1120" i="1"/>
  <c r="D1119" i="1"/>
  <c r="C1119" i="1"/>
  <c r="D1118" i="1"/>
  <c r="C1118" i="1"/>
  <c r="D1117" i="1"/>
  <c r="C1117" i="1"/>
  <c r="H1117" i="1" s="1"/>
  <c r="D1116" i="1"/>
  <c r="H1116" i="1" s="1"/>
  <c r="C1116" i="1"/>
  <c r="D1115" i="1"/>
  <c r="C1115" i="1"/>
  <c r="H1115" i="1" s="1"/>
  <c r="D1114" i="1"/>
  <c r="C1114" i="1"/>
  <c r="D1113" i="1"/>
  <c r="C1113" i="1"/>
  <c r="D1112" i="1"/>
  <c r="D1111" i="1"/>
  <c r="C1111" i="1"/>
  <c r="D1110" i="1"/>
  <c r="C1110" i="1"/>
  <c r="D1109" i="1"/>
  <c r="C1109" i="1"/>
  <c r="D1108" i="1"/>
  <c r="G1108" i="1" s="1"/>
  <c r="C1108" i="1"/>
  <c r="D1107" i="1"/>
  <c r="C1107" i="1"/>
  <c r="D1106" i="1"/>
  <c r="C1106" i="1"/>
  <c r="D1105" i="1"/>
  <c r="C1105" i="1"/>
  <c r="D1104" i="1"/>
  <c r="C1104" i="1"/>
  <c r="D1103" i="1"/>
  <c r="H1103" i="1" s="1"/>
  <c r="C1103" i="1"/>
  <c r="D1102" i="1"/>
  <c r="C1102" i="1"/>
  <c r="D1101" i="1"/>
  <c r="C1101" i="1"/>
  <c r="D1100" i="1"/>
  <c r="C1100" i="1"/>
  <c r="D1099" i="1"/>
  <c r="C1099" i="1"/>
  <c r="H1099" i="1" s="1"/>
  <c r="D1098" i="1"/>
  <c r="C1098" i="1"/>
  <c r="D1097" i="1"/>
  <c r="C1097" i="1"/>
  <c r="D1096" i="1"/>
  <c r="D1095" i="1"/>
  <c r="C1095" i="1"/>
  <c r="D1094" i="1"/>
  <c r="C1094" i="1"/>
  <c r="D1093" i="1"/>
  <c r="C1093" i="1"/>
  <c r="D1092" i="1"/>
  <c r="C1092" i="1"/>
  <c r="D1091" i="1"/>
  <c r="C1091" i="1"/>
  <c r="D1090" i="1"/>
  <c r="C1090" i="1"/>
  <c r="G1090" i="1" s="1"/>
  <c r="D1089" i="1"/>
  <c r="C1089" i="1"/>
  <c r="D1088" i="1"/>
  <c r="C1088" i="1"/>
  <c r="D1087" i="1"/>
  <c r="H1087" i="1" s="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H1076" i="1" s="1"/>
  <c r="D1075" i="1"/>
  <c r="C1075" i="1"/>
  <c r="D1074" i="1"/>
  <c r="C1074" i="1"/>
  <c r="D1073" i="1"/>
  <c r="C1073" i="1"/>
  <c r="D1072" i="1"/>
  <c r="C1072" i="1"/>
  <c r="D1071" i="1"/>
  <c r="C1071" i="1"/>
  <c r="D1070" i="1"/>
  <c r="C1070" i="1"/>
  <c r="D1069" i="1"/>
  <c r="C1069" i="1"/>
  <c r="D1068" i="1"/>
  <c r="C1068" i="1"/>
  <c r="H1068" i="1" s="1"/>
  <c r="D1067" i="1"/>
  <c r="C1067" i="1"/>
  <c r="D1066" i="1"/>
  <c r="C1066" i="1"/>
  <c r="D1064" i="1"/>
  <c r="C1064" i="1"/>
  <c r="D1063" i="1"/>
  <c r="C1063" i="1"/>
  <c r="D1062" i="1"/>
  <c r="C1062" i="1"/>
  <c r="D1061" i="1"/>
  <c r="C1061" i="1"/>
  <c r="H1061" i="1" s="1"/>
  <c r="D1060" i="1"/>
  <c r="G1060" i="1" s="1"/>
  <c r="C1060" i="1"/>
  <c r="D1059" i="1"/>
  <c r="C1059" i="1"/>
  <c r="G1059" i="1" s="1"/>
  <c r="D1058" i="1"/>
  <c r="C1058" i="1"/>
  <c r="D1057" i="1"/>
  <c r="C1057" i="1"/>
  <c r="D1055" i="1"/>
  <c r="C1055" i="1"/>
  <c r="D1054" i="1"/>
  <c r="C1054" i="1"/>
  <c r="D1053" i="1"/>
  <c r="C1053" i="1"/>
  <c r="H1053" i="1" s="1"/>
  <c r="D1052" i="1"/>
  <c r="C1052" i="1"/>
  <c r="D1051" i="1"/>
  <c r="G1051" i="1" s="1"/>
  <c r="C1051" i="1"/>
  <c r="D1050" i="1"/>
  <c r="C1050" i="1"/>
  <c r="D1049" i="1"/>
  <c r="C1049" i="1"/>
  <c r="G1049" i="1" s="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H1022" i="1" s="1"/>
  <c r="D1021" i="1"/>
  <c r="C1021" i="1"/>
  <c r="D1020" i="1"/>
  <c r="C1020" i="1"/>
  <c r="D1019" i="1"/>
  <c r="C1019" i="1"/>
  <c r="D1018" i="1"/>
  <c r="C1018" i="1"/>
  <c r="D1017" i="1"/>
  <c r="C1017" i="1"/>
  <c r="D1016" i="1"/>
  <c r="C1016" i="1"/>
  <c r="D1015" i="1"/>
  <c r="C1015" i="1"/>
  <c r="D1014" i="1"/>
  <c r="C1014" i="1"/>
  <c r="C1013" i="1"/>
  <c r="D1012" i="1"/>
  <c r="C1012" i="1"/>
  <c r="D1011" i="1"/>
  <c r="C1011" i="1"/>
  <c r="D1010" i="1"/>
  <c r="C1010" i="1"/>
  <c r="G1010" i="1" s="1"/>
  <c r="D1009" i="1"/>
  <c r="C1009" i="1"/>
  <c r="G1009" i="1" s="1"/>
  <c r="D1008" i="1"/>
  <c r="C1008" i="1"/>
  <c r="D1007" i="1"/>
  <c r="D1006" i="1"/>
  <c r="C1006" i="1"/>
  <c r="D1005" i="1"/>
  <c r="C1005" i="1"/>
  <c r="D1004" i="1"/>
  <c r="C1004" i="1"/>
  <c r="D1003" i="1"/>
  <c r="G1003" i="1" s="1"/>
  <c r="C1003" i="1"/>
  <c r="D1002" i="1"/>
  <c r="C1002" i="1"/>
  <c r="D1001" i="1"/>
  <c r="C1001" i="1"/>
  <c r="D1000" i="1"/>
  <c r="C1000" i="1"/>
  <c r="D999" i="1"/>
  <c r="C999" i="1"/>
  <c r="H999" i="1" s="1"/>
  <c r="D998" i="1"/>
  <c r="C998" i="1"/>
  <c r="D996" i="1"/>
  <c r="C996" i="1"/>
  <c r="D995" i="1"/>
  <c r="C995" i="1"/>
  <c r="D994" i="1"/>
  <c r="C994" i="1"/>
  <c r="D993" i="1"/>
  <c r="C993" i="1"/>
  <c r="D992" i="1"/>
  <c r="C992" i="1"/>
  <c r="D991" i="1"/>
  <c r="C991" i="1"/>
  <c r="D989" i="1"/>
  <c r="C989" i="1"/>
  <c r="D988" i="1"/>
  <c r="C988" i="1"/>
  <c r="D987" i="1"/>
  <c r="C987" i="1"/>
  <c r="D983" i="1"/>
  <c r="C983" i="1"/>
  <c r="D982" i="1"/>
  <c r="C982" i="1"/>
  <c r="H982" i="1" s="1"/>
  <c r="D981" i="1"/>
  <c r="C981" i="1"/>
  <c r="D980" i="1"/>
  <c r="H980" i="1" s="1"/>
  <c r="C980" i="1"/>
  <c r="D979" i="1"/>
  <c r="C979" i="1"/>
  <c r="D978" i="1"/>
  <c r="C978" i="1"/>
  <c r="D977" i="1"/>
  <c r="C977" i="1"/>
  <c r="D976" i="1"/>
  <c r="C976" i="1"/>
  <c r="H976" i="1" s="1"/>
  <c r="D975" i="1"/>
  <c r="C975" i="1"/>
  <c r="D974" i="1"/>
  <c r="H974" i="1" s="1"/>
  <c r="C974" i="1"/>
  <c r="D973" i="1"/>
  <c r="C973" i="1"/>
  <c r="D972" i="1"/>
  <c r="C972" i="1"/>
  <c r="D971" i="1"/>
  <c r="C971" i="1"/>
  <c r="D970" i="1"/>
  <c r="C970" i="1"/>
  <c r="D969" i="1"/>
  <c r="C969" i="1"/>
  <c r="D968" i="1"/>
  <c r="C968" i="1"/>
  <c r="D967" i="1"/>
  <c r="C967" i="1"/>
  <c r="D966" i="1"/>
  <c r="C966" i="1"/>
  <c r="D965" i="1"/>
  <c r="C965" i="1"/>
  <c r="G964" i="1"/>
  <c r="D964" i="1"/>
  <c r="C964" i="1"/>
  <c r="D963" i="1"/>
  <c r="C963" i="1"/>
  <c r="D962" i="1"/>
  <c r="C962" i="1"/>
  <c r="D961" i="1"/>
  <c r="C961" i="1"/>
  <c r="D960" i="1"/>
  <c r="C960" i="1"/>
  <c r="D959" i="1"/>
  <c r="C959" i="1"/>
  <c r="D958" i="1"/>
  <c r="C958" i="1"/>
  <c r="D957" i="1"/>
  <c r="C957" i="1"/>
  <c r="D956" i="1"/>
  <c r="H956" i="1" s="1"/>
  <c r="C956" i="1"/>
  <c r="D955" i="1"/>
  <c r="C955" i="1"/>
  <c r="D954" i="1"/>
  <c r="C954" i="1"/>
  <c r="D953" i="1"/>
  <c r="C953" i="1"/>
  <c r="D952" i="1"/>
  <c r="C952" i="1"/>
  <c r="D951" i="1"/>
  <c r="C951" i="1"/>
  <c r="D950" i="1"/>
  <c r="C950" i="1"/>
  <c r="D949" i="1"/>
  <c r="C949" i="1"/>
  <c r="D948" i="1"/>
  <c r="C948" i="1"/>
  <c r="D947" i="1"/>
  <c r="C947" i="1"/>
  <c r="D946" i="1"/>
  <c r="C946" i="1"/>
  <c r="H946" i="1" s="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H928" i="1" s="1"/>
  <c r="D927" i="1"/>
  <c r="C927" i="1"/>
  <c r="D926" i="1"/>
  <c r="C926" i="1"/>
  <c r="D925" i="1"/>
  <c r="C925" i="1"/>
  <c r="D924" i="1"/>
  <c r="C924" i="1"/>
  <c r="D923" i="1"/>
  <c r="H923" i="1" s="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H904" i="1" s="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H880" i="1" s="1"/>
  <c r="D879" i="1"/>
  <c r="C879" i="1"/>
  <c r="D878" i="1"/>
  <c r="C878" i="1"/>
  <c r="D877" i="1"/>
  <c r="C877" i="1"/>
  <c r="D876" i="1"/>
  <c r="C876" i="1"/>
  <c r="D875" i="1"/>
  <c r="C875" i="1"/>
  <c r="G875" i="1" s="1"/>
  <c r="D874" i="1"/>
  <c r="C874" i="1"/>
  <c r="D873" i="1"/>
  <c r="C873" i="1"/>
  <c r="D872" i="1"/>
  <c r="C872" i="1"/>
  <c r="D871" i="1"/>
  <c r="C871" i="1"/>
  <c r="D870" i="1"/>
  <c r="C870" i="1"/>
  <c r="D869" i="1"/>
  <c r="C869" i="1"/>
  <c r="D868" i="1"/>
  <c r="C868" i="1"/>
  <c r="H868" i="1" s="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H828" i="1" s="1"/>
  <c r="D827" i="1"/>
  <c r="C827" i="1"/>
  <c r="G827" i="1" s="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H804" i="1" s="1"/>
  <c r="D803" i="1"/>
  <c r="C803" i="1"/>
  <c r="D802" i="1"/>
  <c r="C802" i="1"/>
  <c r="D801" i="1"/>
  <c r="C801" i="1"/>
  <c r="D800" i="1"/>
  <c r="C800" i="1"/>
  <c r="D799" i="1"/>
  <c r="C799" i="1"/>
  <c r="D798" i="1"/>
  <c r="C798" i="1"/>
  <c r="D797" i="1"/>
  <c r="C797" i="1"/>
  <c r="D796" i="1"/>
  <c r="C796" i="1"/>
  <c r="H796" i="1" s="1"/>
  <c r="D795" i="1"/>
  <c r="C795" i="1"/>
  <c r="D794" i="1"/>
  <c r="C794" i="1"/>
  <c r="D793" i="1"/>
  <c r="C793" i="1"/>
  <c r="D792" i="1"/>
  <c r="C792" i="1"/>
  <c r="D791" i="1"/>
  <c r="C791" i="1"/>
  <c r="G791" i="1" s="1"/>
  <c r="D790" i="1"/>
  <c r="C790" i="1"/>
  <c r="D789" i="1"/>
  <c r="C789" i="1"/>
  <c r="D788" i="1"/>
  <c r="C788" i="1"/>
  <c r="D787" i="1"/>
  <c r="C787" i="1"/>
  <c r="D786" i="1"/>
  <c r="C786" i="1"/>
  <c r="D785" i="1"/>
  <c r="C785" i="1"/>
  <c r="D784" i="1"/>
  <c r="C784" i="1"/>
  <c r="H784" i="1" s="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G762" i="1" s="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H696" i="1" s="1"/>
  <c r="D695" i="1"/>
  <c r="C695" i="1"/>
  <c r="D694" i="1"/>
  <c r="C694" i="1"/>
  <c r="D693" i="1"/>
  <c r="C693" i="1"/>
  <c r="D692" i="1"/>
  <c r="C692" i="1"/>
  <c r="H692" i="1" s="1"/>
  <c r="D691" i="1"/>
  <c r="C691" i="1"/>
  <c r="D690" i="1"/>
  <c r="C690" i="1"/>
  <c r="H690" i="1" s="1"/>
  <c r="D689" i="1"/>
  <c r="C689" i="1"/>
  <c r="D688" i="1"/>
  <c r="C688"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H657" i="1" s="1"/>
  <c r="D656" i="1"/>
  <c r="C656" i="1"/>
  <c r="D655" i="1"/>
  <c r="C655" i="1"/>
  <c r="D654" i="1"/>
  <c r="C654" i="1"/>
  <c r="H654" i="1" s="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G621" i="1" s="1"/>
  <c r="D620" i="1"/>
  <c r="C620" i="1"/>
  <c r="H620" i="1" s="1"/>
  <c r="D618" i="1"/>
  <c r="C618" i="1"/>
  <c r="D617" i="1"/>
  <c r="C617" i="1"/>
  <c r="D616" i="1"/>
  <c r="C616" i="1"/>
  <c r="D615" i="1"/>
  <c r="C615" i="1"/>
  <c r="D614" i="1"/>
  <c r="C614" i="1"/>
  <c r="D613" i="1"/>
  <c r="C613" i="1"/>
  <c r="D612" i="1"/>
  <c r="C612" i="1"/>
  <c r="C611" i="1"/>
  <c r="D610" i="1"/>
  <c r="C610" i="1"/>
  <c r="D609" i="1"/>
  <c r="C609" i="1"/>
  <c r="D608" i="1"/>
  <c r="C608" i="1"/>
  <c r="D607" i="1"/>
  <c r="C607"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G594" i="1" s="1"/>
  <c r="D593" i="1"/>
  <c r="C593" i="1"/>
  <c r="D592" i="1"/>
  <c r="C592" i="1"/>
  <c r="D591" i="1"/>
  <c r="C591" i="1"/>
  <c r="D590" i="1"/>
  <c r="C590" i="1"/>
  <c r="D589" i="1"/>
  <c r="C589" i="1"/>
  <c r="C588" i="1"/>
  <c r="D586" i="1"/>
  <c r="C586" i="1"/>
  <c r="D585" i="1"/>
  <c r="C585" i="1"/>
  <c r="C584" i="1"/>
  <c r="D583" i="1"/>
  <c r="C583" i="1"/>
  <c r="D582" i="1"/>
  <c r="C582" i="1"/>
  <c r="D581" i="1"/>
  <c r="C581" i="1"/>
  <c r="D580" i="1"/>
  <c r="C580" i="1"/>
  <c r="D579" i="1"/>
  <c r="C579" i="1"/>
  <c r="D578" i="1"/>
  <c r="C578" i="1"/>
  <c r="H578" i="1" s="1"/>
  <c r="D577" i="1"/>
  <c r="C577" i="1"/>
  <c r="D576" i="1"/>
  <c r="C576" i="1"/>
  <c r="C575" i="1"/>
  <c r="D573" i="1"/>
  <c r="C573" i="1"/>
  <c r="D572" i="1"/>
  <c r="C572" i="1"/>
  <c r="D571" i="1"/>
  <c r="C571" i="1"/>
  <c r="D570" i="1"/>
  <c r="C570" i="1"/>
  <c r="D569" i="1"/>
  <c r="C569" i="1"/>
  <c r="H569" i="1" s="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H548" i="1" s="1"/>
  <c r="D547" i="1"/>
  <c r="C547" i="1"/>
  <c r="G547" i="1" s="1"/>
  <c r="D546" i="1"/>
  <c r="C546" i="1"/>
  <c r="D545" i="1"/>
  <c r="C545" i="1"/>
  <c r="D544" i="1"/>
  <c r="C544" i="1"/>
  <c r="D543" i="1"/>
  <c r="C543" i="1"/>
  <c r="D542" i="1"/>
  <c r="C542" i="1"/>
  <c r="D541" i="1"/>
  <c r="C541" i="1"/>
  <c r="D540" i="1"/>
  <c r="C540" i="1"/>
  <c r="D539" i="1"/>
  <c r="C539" i="1"/>
  <c r="H539" i="1" s="1"/>
  <c r="D538" i="1"/>
  <c r="C538" i="1"/>
  <c r="D537" i="1"/>
  <c r="C537" i="1"/>
  <c r="D536" i="1"/>
  <c r="C536" i="1"/>
  <c r="D535" i="1"/>
  <c r="C535" i="1"/>
  <c r="D534" i="1"/>
  <c r="C534" i="1"/>
  <c r="D533" i="1"/>
  <c r="C533" i="1"/>
  <c r="D532" i="1"/>
  <c r="D531" i="1"/>
  <c r="C531" i="1"/>
  <c r="D530" i="1"/>
  <c r="C530" i="1"/>
  <c r="D529" i="1"/>
  <c r="C529" i="1"/>
  <c r="D528" i="1"/>
  <c r="C528" i="1"/>
  <c r="D527" i="1"/>
  <c r="C527" i="1"/>
  <c r="D526" i="1"/>
  <c r="C526" i="1"/>
  <c r="D525" i="1"/>
  <c r="C525" i="1"/>
  <c r="D524" i="1"/>
  <c r="C524" i="1"/>
  <c r="D521" i="1"/>
  <c r="C521" i="1"/>
  <c r="D520" i="1"/>
  <c r="H520" i="1" s="1"/>
  <c r="C520" i="1"/>
  <c r="D519" i="1"/>
  <c r="C519" i="1"/>
  <c r="D518" i="1"/>
  <c r="C518" i="1"/>
  <c r="D517" i="1"/>
  <c r="C517" i="1"/>
  <c r="D516" i="1"/>
  <c r="C516" i="1"/>
  <c r="D515" i="1"/>
  <c r="C515" i="1"/>
  <c r="D514" i="1"/>
  <c r="C514" i="1"/>
  <c r="D513" i="1"/>
  <c r="C513" i="1"/>
  <c r="D512" i="1"/>
  <c r="C512" i="1"/>
  <c r="D511" i="1"/>
  <c r="C511" i="1"/>
  <c r="G511" i="1" s="1"/>
  <c r="D510" i="1"/>
  <c r="C510" i="1"/>
  <c r="D508" i="1"/>
  <c r="C508" i="1"/>
  <c r="D507" i="1"/>
  <c r="C507" i="1"/>
  <c r="D506" i="1"/>
  <c r="C506" i="1"/>
  <c r="D505" i="1"/>
  <c r="C505" i="1"/>
  <c r="D504" i="1"/>
  <c r="C504" i="1"/>
  <c r="D503" i="1"/>
  <c r="C503" i="1"/>
  <c r="D502" i="1"/>
  <c r="C502" i="1"/>
  <c r="D501" i="1"/>
  <c r="C501" i="1"/>
  <c r="D500" i="1"/>
  <c r="C500" i="1"/>
  <c r="D499" i="1"/>
  <c r="C499" i="1"/>
  <c r="G499" i="1" s="1"/>
  <c r="D498" i="1"/>
  <c r="C498" i="1"/>
  <c r="D497" i="1"/>
  <c r="C497" i="1"/>
  <c r="H497" i="1" s="1"/>
  <c r="D496" i="1"/>
  <c r="C496" i="1"/>
  <c r="D495" i="1"/>
  <c r="C495" i="1"/>
  <c r="D494" i="1"/>
  <c r="C494" i="1"/>
  <c r="D493" i="1"/>
  <c r="C493" i="1"/>
  <c r="D492" i="1"/>
  <c r="C492" i="1"/>
  <c r="D491" i="1"/>
  <c r="C491" i="1"/>
  <c r="H491" i="1" s="1"/>
  <c r="D490" i="1"/>
  <c r="C490" i="1"/>
  <c r="D489" i="1"/>
  <c r="C489" i="1"/>
  <c r="D488" i="1"/>
  <c r="C488" i="1"/>
  <c r="D487" i="1"/>
  <c r="C487" i="1"/>
  <c r="H487" i="1" s="1"/>
  <c r="D486" i="1"/>
  <c r="C486" i="1"/>
  <c r="D485" i="1"/>
  <c r="C485" i="1"/>
  <c r="H485" i="1" s="1"/>
  <c r="D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H468" i="1" s="1"/>
  <c r="C468" i="1"/>
  <c r="D467" i="1"/>
  <c r="C467" i="1"/>
  <c r="D465" i="1"/>
  <c r="H465" i="1" s="1"/>
  <c r="C465" i="1"/>
  <c r="D464" i="1"/>
  <c r="C464" i="1"/>
  <c r="D463" i="1"/>
  <c r="C463" i="1"/>
  <c r="D462" i="1"/>
  <c r="C462" i="1"/>
  <c r="D461" i="1"/>
  <c r="C461" i="1"/>
  <c r="D460" i="1"/>
  <c r="C460" i="1"/>
  <c r="D459" i="1"/>
  <c r="C459" i="1"/>
  <c r="D458" i="1"/>
  <c r="C458" i="1"/>
  <c r="D457" i="1"/>
  <c r="C457" i="1"/>
  <c r="D456" i="1"/>
  <c r="C456" i="1"/>
  <c r="D455" i="1"/>
  <c r="C455" i="1"/>
  <c r="D454" i="1"/>
  <c r="C454" i="1"/>
  <c r="D452" i="1"/>
  <c r="C452" i="1"/>
  <c r="D451" i="1"/>
  <c r="C451" i="1"/>
  <c r="G451" i="1" s="1"/>
  <c r="D450" i="1"/>
  <c r="C450" i="1"/>
  <c r="D449" i="1"/>
  <c r="C449" i="1"/>
  <c r="D448" i="1"/>
  <c r="C448" i="1"/>
  <c r="D447" i="1"/>
  <c r="C447" i="1"/>
  <c r="D446" i="1"/>
  <c r="C446" i="1"/>
  <c r="D445" i="1"/>
  <c r="C445" i="1"/>
  <c r="D444" i="1"/>
  <c r="G444" i="1" s="1"/>
  <c r="C444" i="1"/>
  <c r="D443" i="1"/>
  <c r="C443" i="1"/>
  <c r="D442" i="1"/>
  <c r="C442" i="1"/>
  <c r="D441" i="1"/>
  <c r="C441" i="1"/>
  <c r="D440" i="1"/>
  <c r="C440" i="1"/>
  <c r="D439" i="1"/>
  <c r="C439" i="1"/>
  <c r="H439" i="1" s="1"/>
  <c r="D438" i="1"/>
  <c r="C438" i="1"/>
  <c r="D437" i="1"/>
  <c r="C437" i="1"/>
  <c r="D436" i="1"/>
  <c r="C436" i="1"/>
  <c r="D435" i="1"/>
  <c r="C435" i="1"/>
  <c r="D434" i="1"/>
  <c r="C434" i="1"/>
  <c r="D433" i="1"/>
  <c r="C433" i="1"/>
  <c r="G433" i="1" s="1"/>
  <c r="D432" i="1"/>
  <c r="C432" i="1"/>
  <c r="D431" i="1"/>
  <c r="C431" i="1"/>
  <c r="D430" i="1"/>
  <c r="C430" i="1"/>
  <c r="C429" i="1"/>
  <c r="D428" i="1"/>
  <c r="C428" i="1"/>
  <c r="D427" i="1"/>
  <c r="C427" i="1"/>
  <c r="D426" i="1"/>
  <c r="H426" i="1" s="1"/>
  <c r="C426" i="1"/>
  <c r="D425" i="1"/>
  <c r="C425" i="1"/>
  <c r="C424" i="1"/>
  <c r="D423" i="1"/>
  <c r="C423" i="1"/>
  <c r="D422" i="1"/>
  <c r="C422" i="1"/>
  <c r="D421" i="1"/>
  <c r="C421" i="1"/>
  <c r="D420" i="1"/>
  <c r="H420" i="1" s="1"/>
  <c r="C420" i="1"/>
  <c r="D419" i="1"/>
  <c r="C419" i="1"/>
  <c r="D418" i="1"/>
  <c r="C418" i="1"/>
  <c r="D417" i="1"/>
  <c r="C417" i="1"/>
  <c r="D416" i="1"/>
  <c r="D413" i="1"/>
  <c r="C413" i="1"/>
  <c r="C412"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C392" i="1"/>
  <c r="D391" i="1"/>
  <c r="D390" i="1"/>
  <c r="C390" i="1"/>
  <c r="D389" i="1"/>
  <c r="C389" i="1"/>
  <c r="D388" i="1"/>
  <c r="C388" i="1"/>
  <c r="D387" i="1"/>
  <c r="C387" i="1"/>
  <c r="D386" i="1"/>
  <c r="C386" i="1"/>
  <c r="D385" i="1"/>
  <c r="C385" i="1"/>
  <c r="D384" i="1"/>
  <c r="C384" i="1"/>
  <c r="D383" i="1"/>
  <c r="D382" i="1"/>
  <c r="G382" i="1" s="1"/>
  <c r="C382" i="1"/>
  <c r="D381" i="1"/>
  <c r="H381" i="1" s="1"/>
  <c r="C381" i="1"/>
  <c r="D380" i="1"/>
  <c r="C380" i="1"/>
  <c r="D379" i="1"/>
  <c r="C379" i="1"/>
  <c r="H379" i="1" s="1"/>
  <c r="D378" i="1"/>
  <c r="D377" i="1"/>
  <c r="C377" i="1"/>
  <c r="D376" i="1"/>
  <c r="C376" i="1"/>
  <c r="H376" i="1" s="1"/>
  <c r="D375" i="1"/>
  <c r="C375" i="1"/>
  <c r="D374" i="1"/>
  <c r="C374" i="1"/>
  <c r="D373" i="1"/>
  <c r="D372" i="1"/>
  <c r="C372" i="1"/>
  <c r="D371" i="1"/>
  <c r="C371" i="1"/>
  <c r="D370" i="1"/>
  <c r="C370" i="1"/>
  <c r="G370" i="1" s="1"/>
  <c r="D369" i="1"/>
  <c r="C369" i="1"/>
  <c r="D368" i="1"/>
  <c r="C368" i="1"/>
  <c r="D367" i="1"/>
  <c r="C367" i="1"/>
  <c r="D366" i="1"/>
  <c r="C366" i="1"/>
  <c r="D365" i="1"/>
  <c r="C365" i="1"/>
  <c r="D364" i="1"/>
  <c r="C364" i="1"/>
  <c r="D363" i="1"/>
  <c r="C363" i="1"/>
  <c r="D362" i="1"/>
  <c r="C362" i="1"/>
  <c r="D361" i="1"/>
  <c r="C361" i="1"/>
  <c r="D360" i="1"/>
  <c r="C360" i="1"/>
  <c r="D357" i="1"/>
  <c r="C357" i="1"/>
  <c r="D356" i="1"/>
  <c r="C356" i="1"/>
  <c r="D355" i="1"/>
  <c r="H355" i="1" s="1"/>
  <c r="C355" i="1"/>
  <c r="D354" i="1"/>
  <c r="C354" i="1"/>
  <c r="D353" i="1"/>
  <c r="C353" i="1"/>
  <c r="D352" i="1"/>
  <c r="C352" i="1"/>
  <c r="D351" i="1"/>
  <c r="D350" i="1"/>
  <c r="C350" i="1"/>
  <c r="D349" i="1"/>
  <c r="C349" i="1"/>
  <c r="D348" i="1"/>
  <c r="C348" i="1"/>
  <c r="C347" i="1"/>
  <c r="D344" i="1"/>
  <c r="C344" i="1"/>
  <c r="D343" i="1"/>
  <c r="C343" i="1"/>
  <c r="D342" i="1"/>
  <c r="C342" i="1"/>
  <c r="D341" i="1"/>
  <c r="C341" i="1"/>
  <c r="D340" i="1"/>
  <c r="C340" i="1"/>
  <c r="H340" i="1" s="1"/>
  <c r="D339" i="1"/>
  <c r="D338" i="1"/>
  <c r="C338" i="1"/>
  <c r="D337" i="1"/>
  <c r="C337" i="1"/>
  <c r="D336" i="1"/>
  <c r="C336" i="1"/>
  <c r="D335" i="1"/>
  <c r="C335" i="1"/>
  <c r="D334" i="1"/>
  <c r="C334" i="1"/>
  <c r="D333" i="1"/>
  <c r="C333" i="1"/>
  <c r="G333" i="1" s="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D311" i="1"/>
  <c r="C311" i="1"/>
  <c r="D310" i="1"/>
  <c r="C310" i="1"/>
  <c r="H310" i="1" s="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D288" i="1"/>
  <c r="C288" i="1"/>
  <c r="D284" i="1"/>
  <c r="C284" i="1"/>
  <c r="D283" i="1"/>
  <c r="D282" i="1"/>
  <c r="C282" i="1"/>
  <c r="D281" i="1"/>
  <c r="C281" i="1"/>
  <c r="D280" i="1"/>
  <c r="C280" i="1"/>
  <c r="D279" i="1"/>
  <c r="C279" i="1"/>
  <c r="D278" i="1"/>
  <c r="C278" i="1"/>
  <c r="D277" i="1"/>
  <c r="C277" i="1"/>
  <c r="H277" i="1" s="1"/>
  <c r="D276" i="1"/>
  <c r="C276" i="1"/>
  <c r="C275" i="1"/>
  <c r="D274" i="1"/>
  <c r="C274" i="1"/>
  <c r="H274" i="1" s="1"/>
  <c r="D273" i="1"/>
  <c r="C273" i="1"/>
  <c r="D272" i="1"/>
  <c r="C272" i="1"/>
  <c r="D271" i="1"/>
  <c r="C271" i="1"/>
  <c r="H271" i="1" s="1"/>
  <c r="D270" i="1"/>
  <c r="C270" i="1"/>
  <c r="D268" i="1"/>
  <c r="C268" i="1"/>
  <c r="H268" i="1" s="1"/>
  <c r="D267" i="1"/>
  <c r="C267" i="1"/>
  <c r="D266" i="1"/>
  <c r="C266" i="1"/>
  <c r="D265" i="1"/>
  <c r="C265" i="1"/>
  <c r="D264" i="1"/>
  <c r="C264" i="1"/>
  <c r="D263" i="1"/>
  <c r="C263" i="1"/>
  <c r="D262" i="1"/>
  <c r="C262" i="1"/>
  <c r="D261" i="1"/>
  <c r="C261" i="1"/>
  <c r="D260" i="1"/>
  <c r="D258" i="1"/>
  <c r="C258" i="1"/>
  <c r="D257" i="1"/>
  <c r="C257" i="1"/>
  <c r="D256" i="1"/>
  <c r="C256" i="1"/>
  <c r="D255" i="1"/>
  <c r="D254" i="1"/>
  <c r="C254" i="1"/>
  <c r="D253" i="1"/>
  <c r="G253" i="1" s="1"/>
  <c r="C253" i="1"/>
  <c r="D252" i="1"/>
  <c r="C252" i="1"/>
  <c r="D251" i="1"/>
  <c r="C251" i="1"/>
  <c r="D250" i="1"/>
  <c r="C250" i="1"/>
  <c r="D249" i="1"/>
  <c r="C249" i="1"/>
  <c r="D247" i="1"/>
  <c r="C247" i="1"/>
  <c r="D246" i="1"/>
  <c r="C246" i="1"/>
  <c r="D245" i="1"/>
  <c r="C245" i="1"/>
  <c r="D244" i="1"/>
  <c r="C244" i="1"/>
  <c r="H244" i="1" s="1"/>
  <c r="C243" i="1"/>
  <c r="D242" i="1"/>
  <c r="C242" i="1"/>
  <c r="D241" i="1"/>
  <c r="C241" i="1"/>
  <c r="C240" i="1"/>
  <c r="D239" i="1"/>
  <c r="C239" i="1"/>
  <c r="D238" i="1"/>
  <c r="C238" i="1"/>
  <c r="D237" i="1"/>
  <c r="C237" i="1"/>
  <c r="D236" i="1"/>
  <c r="D235" i="1"/>
  <c r="C235" i="1"/>
  <c r="D234" i="1"/>
  <c r="C234" i="1"/>
  <c r="D233" i="1"/>
  <c r="C233" i="1"/>
  <c r="C232" i="1"/>
  <c r="D231" i="1"/>
  <c r="C231" i="1"/>
  <c r="D230" i="1"/>
  <c r="C230" i="1"/>
  <c r="D229" i="1"/>
  <c r="C229" i="1"/>
  <c r="G229" i="1" s="1"/>
  <c r="D228" i="1"/>
  <c r="C228" i="1"/>
  <c r="D227" i="1"/>
  <c r="C227" i="1"/>
  <c r="D226" i="1"/>
  <c r="C226" i="1"/>
  <c r="D225" i="1"/>
  <c r="C225" i="1"/>
  <c r="D224" i="1"/>
  <c r="C224" i="1"/>
  <c r="D223" i="1"/>
  <c r="C223" i="1"/>
  <c r="D222" i="1"/>
  <c r="C222" i="1"/>
  <c r="D221" i="1"/>
  <c r="C221" i="1"/>
  <c r="D219" i="1"/>
  <c r="C219" i="1"/>
  <c r="H219" i="1" s="1"/>
  <c r="D218" i="1"/>
  <c r="C218" i="1"/>
  <c r="D217" i="1"/>
  <c r="C217" i="1"/>
  <c r="H217" i="1" s="1"/>
  <c r="D216" i="1"/>
  <c r="C216" i="1"/>
  <c r="D215" i="1"/>
  <c r="C215" i="1"/>
  <c r="D214" i="1"/>
  <c r="C214" i="1"/>
  <c r="D213" i="1"/>
  <c r="C213" i="1"/>
  <c r="H213" i="1" s="1"/>
  <c r="D212" i="1"/>
  <c r="C212" i="1"/>
  <c r="D210" i="1"/>
  <c r="C210" i="1"/>
  <c r="D209" i="1"/>
  <c r="C209" i="1"/>
  <c r="D208" i="1"/>
  <c r="C208" i="1"/>
  <c r="D207" i="1"/>
  <c r="C207" i="1"/>
  <c r="D206" i="1"/>
  <c r="C206" i="1"/>
  <c r="D205" i="1"/>
  <c r="C205" i="1"/>
  <c r="D204" i="1"/>
  <c r="C204" i="1"/>
  <c r="D203" i="1"/>
  <c r="C203" i="1"/>
  <c r="D202" i="1"/>
  <c r="C202" i="1"/>
  <c r="D201" i="1"/>
  <c r="C201" i="1"/>
  <c r="D200" i="1"/>
  <c r="C200" i="1"/>
  <c r="D199" i="1"/>
  <c r="C199" i="1"/>
  <c r="H199" i="1" s="1"/>
  <c r="D198" i="1"/>
  <c r="C198" i="1"/>
  <c r="D197" i="1"/>
  <c r="C197" i="1"/>
  <c r="D196" i="1"/>
  <c r="C196" i="1"/>
  <c r="D195" i="1"/>
  <c r="C195" i="1"/>
  <c r="H195" i="1" s="1"/>
  <c r="D194" i="1"/>
  <c r="C194" i="1"/>
  <c r="D193" i="1"/>
  <c r="C193" i="1"/>
  <c r="D191" i="1"/>
  <c r="C191" i="1"/>
  <c r="D190" i="1"/>
  <c r="C190" i="1"/>
  <c r="D189" i="1"/>
  <c r="C189" i="1"/>
  <c r="H189" i="1" s="1"/>
  <c r="D188" i="1"/>
  <c r="C188" i="1"/>
  <c r="D187" i="1"/>
  <c r="C187" i="1"/>
  <c r="D186" i="1"/>
  <c r="C186" i="1"/>
  <c r="D185" i="1"/>
  <c r="C185" i="1"/>
  <c r="C184" i="1"/>
  <c r="D183" i="1"/>
  <c r="C183" i="1"/>
  <c r="H183" i="1" s="1"/>
  <c r="D182" i="1"/>
  <c r="C182" i="1"/>
  <c r="D181" i="1"/>
  <c r="C181" i="1"/>
  <c r="D180" i="1"/>
  <c r="C180" i="1"/>
  <c r="D179" i="1"/>
  <c r="C179" i="1"/>
  <c r="D178" i="1"/>
  <c r="C178" i="1"/>
  <c r="D177" i="1"/>
  <c r="C177" i="1"/>
  <c r="D176" i="1"/>
  <c r="C176" i="1"/>
  <c r="D175" i="1"/>
  <c r="C175" i="1"/>
  <c r="D174" i="1"/>
  <c r="C174" i="1"/>
  <c r="C173" i="1"/>
  <c r="D172" i="1"/>
  <c r="C172" i="1"/>
  <c r="H171" i="1"/>
  <c r="D171" i="1"/>
  <c r="G171" i="1" s="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D146" i="1"/>
  <c r="C146" i="1"/>
  <c r="D145" i="1"/>
  <c r="C145" i="1"/>
  <c r="D144" i="1"/>
  <c r="C144" i="1"/>
  <c r="D143" i="1"/>
  <c r="C143" i="1"/>
  <c r="D142" i="1"/>
  <c r="C142" i="1"/>
  <c r="D141" i="1"/>
  <c r="C141" i="1"/>
  <c r="D140" i="1"/>
  <c r="C140" i="1"/>
  <c r="D139" i="1"/>
  <c r="C139" i="1"/>
  <c r="G139" i="1" s="1"/>
  <c r="D138" i="1"/>
  <c r="C138" i="1"/>
  <c r="D137" i="1"/>
  <c r="C137" i="1"/>
  <c r="D136" i="1"/>
  <c r="D134" i="1"/>
  <c r="C134" i="1"/>
  <c r="D133" i="1"/>
  <c r="C133" i="1"/>
  <c r="D132" i="1"/>
  <c r="C132" i="1"/>
  <c r="D131" i="1"/>
  <c r="C131" i="1"/>
  <c r="D130" i="1"/>
  <c r="C130" i="1"/>
  <c r="D129" i="1"/>
  <c r="D128" i="1"/>
  <c r="C128" i="1"/>
  <c r="D127" i="1"/>
  <c r="C127" i="1"/>
  <c r="G127" i="1" s="1"/>
  <c r="D126" i="1"/>
  <c r="C126" i="1"/>
  <c r="D125" i="1"/>
  <c r="C125" i="1"/>
  <c r="D124" i="1"/>
  <c r="C124" i="1"/>
  <c r="D123" i="1"/>
  <c r="C123" i="1"/>
  <c r="H123" i="1" s="1"/>
  <c r="D122" i="1"/>
  <c r="C122" i="1"/>
  <c r="D121" i="1"/>
  <c r="C121" i="1"/>
  <c r="D119" i="1"/>
  <c r="C119" i="1"/>
  <c r="D118" i="1"/>
  <c r="C118" i="1"/>
  <c r="D117" i="1"/>
  <c r="C117" i="1"/>
  <c r="D116" i="1"/>
  <c r="D115" i="1"/>
  <c r="C115" i="1"/>
  <c r="H115" i="1" s="1"/>
  <c r="D114" i="1"/>
  <c r="C114" i="1"/>
  <c r="D113" i="1"/>
  <c r="C113" i="1"/>
  <c r="D112" i="1"/>
  <c r="C112" i="1"/>
  <c r="D111" i="1"/>
  <c r="C111" i="1"/>
  <c r="D110" i="1"/>
  <c r="C110" i="1"/>
  <c r="D109" i="1"/>
  <c r="C109" i="1"/>
  <c r="G109" i="1" s="1"/>
  <c r="D108" i="1"/>
  <c r="C108" i="1"/>
  <c r="D107" i="1"/>
  <c r="C107" i="1"/>
  <c r="D106" i="1"/>
  <c r="H106" i="1" s="1"/>
  <c r="C106" i="1"/>
  <c r="D105" i="1"/>
  <c r="C105" i="1"/>
  <c r="D104" i="1"/>
  <c r="C104" i="1"/>
  <c r="D103" i="1"/>
  <c r="C103" i="1"/>
  <c r="D101" i="1"/>
  <c r="C101" i="1"/>
  <c r="D100" i="1"/>
  <c r="C100" i="1"/>
  <c r="H100" i="1" s="1"/>
  <c r="D99" i="1"/>
  <c r="G99" i="1" s="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H82" i="1" s="1"/>
  <c r="C82" i="1"/>
  <c r="D81" i="1"/>
  <c r="C81" i="1"/>
  <c r="D80" i="1"/>
  <c r="C80" i="1"/>
  <c r="D77" i="1"/>
  <c r="C77" i="1"/>
  <c r="D76" i="1"/>
  <c r="C76" i="1"/>
  <c r="D75" i="1"/>
  <c r="C75" i="1"/>
  <c r="D74" i="1"/>
  <c r="C74" i="1"/>
  <c r="D73" i="1"/>
  <c r="D72" i="1"/>
  <c r="C72" i="1"/>
  <c r="D71" i="1"/>
  <c r="C71" i="1"/>
  <c r="D70" i="1"/>
  <c r="D69" i="1"/>
  <c r="H69" i="1" s="1"/>
  <c r="C69" i="1"/>
  <c r="D68" i="1"/>
  <c r="C68" i="1"/>
  <c r="D67" i="1"/>
  <c r="C67" i="1"/>
  <c r="D66" i="1"/>
  <c r="C66" i="1"/>
  <c r="D65" i="1"/>
  <c r="C65" i="1"/>
  <c r="D64" i="1"/>
  <c r="D63" i="1"/>
  <c r="C63" i="1"/>
  <c r="D62" i="1"/>
  <c r="C62" i="1"/>
  <c r="D61" i="1"/>
  <c r="C61" i="1"/>
  <c r="D60" i="1"/>
  <c r="C60" i="1"/>
  <c r="D59" i="1"/>
  <c r="C59" i="1"/>
  <c r="D58" i="1"/>
  <c r="D57" i="1"/>
  <c r="C57" i="1"/>
  <c r="D56" i="1"/>
  <c r="C56" i="1"/>
  <c r="D55" i="1"/>
  <c r="C55" i="1"/>
  <c r="D54" i="1"/>
  <c r="C54" i="1"/>
  <c r="D53" i="1"/>
  <c r="C53" i="1"/>
  <c r="D52" i="1"/>
  <c r="C52" i="1"/>
  <c r="H52" i="1" s="1"/>
  <c r="D51" i="1"/>
  <c r="C51" i="1"/>
  <c r="D50" i="1"/>
  <c r="C50" i="1"/>
  <c r="D49" i="1"/>
  <c r="C49" i="1"/>
  <c r="D48" i="1"/>
  <c r="C48" i="1"/>
  <c r="D47" i="1"/>
  <c r="D45" i="1"/>
  <c r="G45" i="1" s="1"/>
  <c r="C45" i="1"/>
  <c r="D44" i="1"/>
  <c r="C44" i="1"/>
  <c r="D43" i="1"/>
  <c r="C43" i="1"/>
  <c r="D42" i="1"/>
  <c r="C42" i="1"/>
  <c r="D41" i="1"/>
  <c r="D39" i="1"/>
  <c r="C39" i="1"/>
  <c r="D38" i="1"/>
  <c r="C38" i="1"/>
  <c r="D37" i="1"/>
  <c r="C37" i="1"/>
  <c r="C36" i="1"/>
  <c r="D35" i="1"/>
  <c r="C35" i="1"/>
  <c r="D34" i="1"/>
  <c r="C34" i="1"/>
  <c r="C33" i="1"/>
  <c r="D32" i="1"/>
  <c r="C32" i="1"/>
  <c r="D31" i="1"/>
  <c r="C31" i="1"/>
  <c r="D30" i="1"/>
  <c r="C30" i="1"/>
  <c r="D29" i="1"/>
  <c r="C29" i="1"/>
  <c r="D28" i="1"/>
  <c r="C28" i="1"/>
  <c r="D27" i="1"/>
  <c r="C27" i="1"/>
  <c r="H27" i="1" s="1"/>
  <c r="D26" i="1"/>
  <c r="C26" i="1"/>
  <c r="C25" i="1"/>
  <c r="D24" i="1"/>
  <c r="C24" i="1"/>
  <c r="D23" i="1"/>
  <c r="C23" i="1"/>
  <c r="D22" i="1"/>
  <c r="H22" i="1" s="1"/>
  <c r="C22" i="1"/>
  <c r="D21" i="1"/>
  <c r="C21" i="1"/>
  <c r="D20" i="1"/>
  <c r="C20" i="1"/>
  <c r="C19" i="1"/>
  <c r="D18" i="1"/>
  <c r="C18" i="1"/>
  <c r="D17" i="1"/>
  <c r="C17" i="1"/>
  <c r="D16" i="1"/>
  <c r="C16" i="1"/>
  <c r="D15" i="1"/>
  <c r="C15" i="1"/>
  <c r="H15" i="1" s="1"/>
  <c r="D14" i="1"/>
  <c r="C14" i="1"/>
  <c r="D13" i="1"/>
  <c r="D12" i="1"/>
  <c r="C12" i="1"/>
  <c r="D11" i="1"/>
  <c r="C11" i="1"/>
  <c r="D10" i="1"/>
  <c r="H10" i="1" s="1"/>
  <c r="C10" i="1"/>
  <c r="D9" i="1"/>
  <c r="C9" i="1"/>
  <c r="D8" i="1"/>
  <c r="C8" i="1"/>
  <c r="D7" i="1"/>
  <c r="C7" i="1"/>
  <c r="D6" i="1"/>
  <c r="C6" i="1"/>
  <c r="D5" i="1"/>
  <c r="C5" i="1"/>
  <c r="C4" i="1"/>
  <c r="H1225" i="1" l="1"/>
  <c r="E281" i="9"/>
  <c r="B281" i="9" s="1"/>
  <c r="F259" i="5"/>
  <c r="G1461" i="1"/>
  <c r="G1455" i="1"/>
  <c r="G1454" i="1"/>
  <c r="C1453" i="1"/>
  <c r="H30" i="3"/>
  <c r="D5" i="7"/>
  <c r="G1579" i="1"/>
  <c r="G1557" i="1"/>
  <c r="H1410" i="1"/>
  <c r="G1302" i="1"/>
  <c r="F6" i="6"/>
  <c r="G1301" i="1"/>
  <c r="H1434" i="1"/>
  <c r="G1433" i="1"/>
  <c r="G1428" i="1"/>
  <c r="H1424" i="1"/>
  <c r="F129" i="6"/>
  <c r="C1423" i="1"/>
  <c r="F130" i="6"/>
  <c r="G1425" i="1"/>
  <c r="G1422" i="1"/>
  <c r="H1413" i="1"/>
  <c r="H1404" i="1"/>
  <c r="G1403" i="1"/>
  <c r="G1398" i="1"/>
  <c r="H1398" i="1"/>
  <c r="H1386" i="1"/>
  <c r="E89" i="6"/>
  <c r="D1383" i="1" s="1"/>
  <c r="D89" i="6"/>
  <c r="H1382" i="1"/>
  <c r="G1382" i="1"/>
  <c r="G1377" i="1"/>
  <c r="F82" i="6"/>
  <c r="H1377" i="1"/>
  <c r="H1374" i="1"/>
  <c r="F75" i="6"/>
  <c r="H1369" i="1"/>
  <c r="H1367" i="1"/>
  <c r="H1366" i="1"/>
  <c r="G1366" i="1"/>
  <c r="H1365" i="1"/>
  <c r="H1363" i="1"/>
  <c r="G1357" i="1"/>
  <c r="G1352" i="1"/>
  <c r="H1352" i="1"/>
  <c r="F54" i="6"/>
  <c r="H1349" i="1"/>
  <c r="H1347" i="1"/>
  <c r="H1346" i="1"/>
  <c r="G1345" i="1"/>
  <c r="H1345" i="1"/>
  <c r="G1342" i="1"/>
  <c r="H1340" i="1"/>
  <c r="H1337" i="1"/>
  <c r="F43" i="6"/>
  <c r="H1333" i="1"/>
  <c r="G1330" i="1"/>
  <c r="F36" i="6"/>
  <c r="G1331" i="1"/>
  <c r="H1330" i="1"/>
  <c r="H1322" i="1"/>
  <c r="H1325" i="1"/>
  <c r="F28" i="6"/>
  <c r="G1319" i="1"/>
  <c r="C1316" i="1"/>
  <c r="G1315" i="1"/>
  <c r="G1310" i="1"/>
  <c r="F13" i="6"/>
  <c r="C1307" i="1"/>
  <c r="H1307" i="1" s="1"/>
  <c r="G1306" i="1"/>
  <c r="F10" i="6"/>
  <c r="H1294" i="1"/>
  <c r="H1289" i="1"/>
  <c r="H1267" i="1"/>
  <c r="H1262" i="1"/>
  <c r="H1246" i="1"/>
  <c r="G1245" i="1"/>
  <c r="G1234" i="1"/>
  <c r="H1233" i="1"/>
  <c r="E245" i="5"/>
  <c r="D1222" i="1" s="1"/>
  <c r="H1217" i="1"/>
  <c r="H1205" i="1"/>
  <c r="G1202" i="1"/>
  <c r="H1198" i="1"/>
  <c r="H1181" i="1"/>
  <c r="G1172" i="1"/>
  <c r="H1172" i="1"/>
  <c r="G1171" i="1"/>
  <c r="H1170" i="1"/>
  <c r="H1168" i="1"/>
  <c r="H1166" i="1"/>
  <c r="G1163" i="1"/>
  <c r="H1156" i="1"/>
  <c r="G1150" i="1"/>
  <c r="C1127" i="1"/>
  <c r="H1125" i="1"/>
  <c r="G1117" i="1"/>
  <c r="H1114" i="1"/>
  <c r="G1107" i="1"/>
  <c r="H1107" i="1"/>
  <c r="H1095" i="1"/>
  <c r="H1075" i="1"/>
  <c r="H1067" i="1"/>
  <c r="H1059" i="1"/>
  <c r="G1057" i="1"/>
  <c r="H1052" i="1"/>
  <c r="G1042" i="1"/>
  <c r="F52" i="5"/>
  <c r="G1001" i="1"/>
  <c r="G1576" i="1"/>
  <c r="H1570" i="1"/>
  <c r="G1575" i="1"/>
  <c r="H1574" i="1"/>
  <c r="H1566" i="1"/>
  <c r="H1564" i="1"/>
  <c r="H1560" i="1"/>
  <c r="G1558" i="1"/>
  <c r="H1554" i="1"/>
  <c r="G1544" i="1"/>
  <c r="G1542" i="1"/>
  <c r="H1540" i="1"/>
  <c r="G1541" i="1"/>
  <c r="G1536" i="1"/>
  <c r="H1532" i="1"/>
  <c r="D49" i="8"/>
  <c r="C1524" i="1" s="1"/>
  <c r="G1525" i="1"/>
  <c r="G1526" i="1"/>
  <c r="H1522" i="1"/>
  <c r="H1520" i="1"/>
  <c r="H1512" i="1"/>
  <c r="H1510" i="1"/>
  <c r="H1506" i="1"/>
  <c r="G1504" i="1"/>
  <c r="G1503" i="1"/>
  <c r="H1502" i="1"/>
  <c r="H1500" i="1"/>
  <c r="G1496" i="1"/>
  <c r="G1493" i="1"/>
  <c r="H1492" i="1"/>
  <c r="G1486" i="1"/>
  <c r="D6" i="8"/>
  <c r="C1481" i="1" s="1"/>
  <c r="H1481" i="1" s="1"/>
  <c r="G1480" i="1"/>
  <c r="H983" i="1"/>
  <c r="H970" i="1"/>
  <c r="H964" i="1"/>
  <c r="H958" i="1"/>
  <c r="H952" i="1"/>
  <c r="H950" i="1"/>
  <c r="G946" i="1"/>
  <c r="H922" i="1"/>
  <c r="G922" i="1"/>
  <c r="H920" i="1"/>
  <c r="H910" i="1"/>
  <c r="H905" i="1"/>
  <c r="H899" i="1"/>
  <c r="H898" i="1"/>
  <c r="G898" i="1"/>
  <c r="E109" i="9"/>
  <c r="H884" i="1"/>
  <c r="G858" i="1"/>
  <c r="H848" i="1"/>
  <c r="G839" i="1"/>
  <c r="H830" i="1"/>
  <c r="G814" i="1"/>
  <c r="G797" i="1"/>
  <c r="G784" i="1"/>
  <c r="G754" i="1"/>
  <c r="H751" i="1"/>
  <c r="H750" i="1"/>
  <c r="H726" i="1"/>
  <c r="H723" i="1"/>
  <c r="H719" i="1"/>
  <c r="H699" i="1"/>
  <c r="H693" i="1"/>
  <c r="G690" i="1"/>
  <c r="H680" i="1"/>
  <c r="H660" i="1"/>
  <c r="G657" i="1"/>
  <c r="G653" i="1"/>
  <c r="G627" i="1"/>
  <c r="G624" i="1"/>
  <c r="G615" i="1"/>
  <c r="F270" i="9"/>
  <c r="B270" i="9" s="1"/>
  <c r="E152" i="9"/>
  <c r="F269" i="9"/>
  <c r="B269" i="9" s="1"/>
  <c r="H605" i="1"/>
  <c r="G603" i="1"/>
  <c r="G597" i="1"/>
  <c r="E138" i="9"/>
  <c r="G585" i="1"/>
  <c r="H585" i="1"/>
  <c r="G559" i="1"/>
  <c r="E130" i="9"/>
  <c r="B130" i="9" s="1"/>
  <c r="H547" i="1"/>
  <c r="H545" i="1"/>
  <c r="G541" i="1"/>
  <c r="H535" i="1"/>
  <c r="C532" i="1"/>
  <c r="H532" i="1" s="1"/>
  <c r="H533" i="1"/>
  <c r="H529" i="1"/>
  <c r="H521" i="1"/>
  <c r="E118" i="9"/>
  <c r="B118" i="9" s="1"/>
  <c r="G517" i="1"/>
  <c r="H515" i="1"/>
  <c r="E515" i="4"/>
  <c r="D509" i="1" s="1"/>
  <c r="G493" i="1"/>
  <c r="F242" i="9"/>
  <c r="B242" i="9" s="1"/>
  <c r="H488" i="1"/>
  <c r="G475" i="1"/>
  <c r="G462" i="1"/>
  <c r="G454" i="1"/>
  <c r="H447" i="1"/>
  <c r="E88" i="9"/>
  <c r="B88" i="9" s="1"/>
  <c r="H436" i="1"/>
  <c r="H435" i="1"/>
  <c r="H430" i="1"/>
  <c r="G427" i="1"/>
  <c r="G406" i="1"/>
  <c r="H400" i="1"/>
  <c r="D392" i="1"/>
  <c r="G393" i="1"/>
  <c r="D396" i="4"/>
  <c r="H390" i="1"/>
  <c r="C383" i="1"/>
  <c r="G385" i="1"/>
  <c r="G384" i="1"/>
  <c r="C373" i="1"/>
  <c r="H372" i="1"/>
  <c r="G366" i="1"/>
  <c r="G361" i="1"/>
  <c r="H357" i="1"/>
  <c r="C351" i="1"/>
  <c r="G325" i="1"/>
  <c r="H319" i="1"/>
  <c r="H316" i="1"/>
  <c r="H315" i="1"/>
  <c r="H304" i="1"/>
  <c r="G301" i="1"/>
  <c r="H292" i="1"/>
  <c r="G273" i="1"/>
  <c r="C269" i="1"/>
  <c r="G271" i="1"/>
  <c r="G262" i="1"/>
  <c r="H246" i="1"/>
  <c r="G241" i="1"/>
  <c r="H238" i="1"/>
  <c r="G231" i="1"/>
  <c r="H223" i="1"/>
  <c r="H222" i="1"/>
  <c r="H204" i="1"/>
  <c r="G202" i="1"/>
  <c r="G196" i="1"/>
  <c r="H193" i="1"/>
  <c r="G177" i="1"/>
  <c r="H177" i="1"/>
  <c r="G175" i="1"/>
  <c r="H165" i="1"/>
  <c r="G156" i="1"/>
  <c r="G144" i="1"/>
  <c r="H142" i="1"/>
  <c r="H138" i="1"/>
  <c r="G138" i="1"/>
  <c r="H133" i="1"/>
  <c r="H118" i="1"/>
  <c r="H99" i="1"/>
  <c r="G97" i="1"/>
  <c r="H93" i="1"/>
  <c r="G85" i="1"/>
  <c r="G69" i="1"/>
  <c r="H67" i="1"/>
  <c r="G67" i="1"/>
  <c r="C64" i="1"/>
  <c r="G49" i="1"/>
  <c r="H49" i="1"/>
  <c r="H45" i="1"/>
  <c r="C40" i="1"/>
  <c r="C41" i="1"/>
  <c r="G39" i="1"/>
  <c r="H21" i="1"/>
  <c r="G15" i="1"/>
  <c r="G9" i="1"/>
  <c r="H1295" i="1"/>
  <c r="H1292" i="1"/>
  <c r="H1281" i="1"/>
  <c r="H1280" i="1"/>
  <c r="H1279" i="1"/>
  <c r="G1277" i="1"/>
  <c r="H1276" i="1"/>
  <c r="H1274" i="1"/>
  <c r="G1273" i="1"/>
  <c r="H1273" i="1"/>
  <c r="G1271" i="1"/>
  <c r="H1271" i="1"/>
  <c r="G1270" i="1"/>
  <c r="H1268" i="1"/>
  <c r="H1265" i="1"/>
  <c r="G1264" i="1"/>
  <c r="G1258" i="1"/>
  <c r="H1257" i="1"/>
  <c r="H1253" i="1"/>
  <c r="H1241" i="1"/>
  <c r="H1240" i="1"/>
  <c r="H1238" i="1"/>
  <c r="H1237" i="1"/>
  <c r="G1237" i="1"/>
  <c r="H1232" i="1"/>
  <c r="F250" i="5"/>
  <c r="H1227" i="1"/>
  <c r="H1226" i="1"/>
  <c r="F246" i="5"/>
  <c r="G1225" i="1"/>
  <c r="E237" i="5"/>
  <c r="I23" i="3" s="1"/>
  <c r="D245" i="5"/>
  <c r="F245" i="5" s="1"/>
  <c r="D1216" i="1"/>
  <c r="F234" i="5"/>
  <c r="H1211" i="1"/>
  <c r="E305" i="9"/>
  <c r="E302" i="9"/>
  <c r="B302" i="9" s="1"/>
  <c r="G1207" i="1"/>
  <c r="E301" i="9"/>
  <c r="C1201" i="1"/>
  <c r="H1201" i="1" s="1"/>
  <c r="E300" i="9"/>
  <c r="E206" i="5"/>
  <c r="H310" i="9" s="1"/>
  <c r="H1199" i="1"/>
  <c r="G1198" i="1"/>
  <c r="E304" i="9"/>
  <c r="B304" i="9" s="1"/>
  <c r="H1190" i="1"/>
  <c r="H1189" i="1"/>
  <c r="E296" i="9"/>
  <c r="G1187" i="1"/>
  <c r="H1184" i="1"/>
  <c r="H1179" i="1"/>
  <c r="H1175" i="1"/>
  <c r="H1178" i="1"/>
  <c r="H309" i="9"/>
  <c r="D1167" i="1"/>
  <c r="G1168" i="1"/>
  <c r="E292" i="9"/>
  <c r="H1160" i="1"/>
  <c r="G1157" i="1"/>
  <c r="G1159" i="1"/>
  <c r="H1159" i="1"/>
  <c r="H1157" i="1"/>
  <c r="G1156" i="1"/>
  <c r="H1151" i="1"/>
  <c r="F170" i="5"/>
  <c r="H1148" i="1"/>
  <c r="G1146" i="1"/>
  <c r="H1146" i="1"/>
  <c r="F164" i="5"/>
  <c r="E291" i="9"/>
  <c r="B291" i="9" s="1"/>
  <c r="C1142" i="1"/>
  <c r="G1142" i="1" s="1"/>
  <c r="E287" i="9"/>
  <c r="B287" i="9" s="1"/>
  <c r="G1135" i="1"/>
  <c r="E286" i="9"/>
  <c r="G1131" i="1"/>
  <c r="D146" i="5"/>
  <c r="C1124" i="1" s="1"/>
  <c r="F149" i="5"/>
  <c r="G1126" i="1"/>
  <c r="H1126" i="1"/>
  <c r="G1125" i="1"/>
  <c r="H1122" i="1"/>
  <c r="F135" i="5"/>
  <c r="G1111" i="1"/>
  <c r="H1108" i="1"/>
  <c r="G1103" i="1"/>
  <c r="H1100" i="1"/>
  <c r="H1090" i="1"/>
  <c r="H1089" i="1"/>
  <c r="G1087" i="1"/>
  <c r="G1084" i="1"/>
  <c r="H1085" i="1"/>
  <c r="H1084" i="1"/>
  <c r="H1083" i="1"/>
  <c r="G1081" i="1"/>
  <c r="H1081" i="1"/>
  <c r="G1075" i="1"/>
  <c r="F88" i="5"/>
  <c r="H1071" i="1"/>
  <c r="H1066" i="1"/>
  <c r="G1069" i="1"/>
  <c r="G1068" i="1"/>
  <c r="H1062" i="1"/>
  <c r="G1061" i="1"/>
  <c r="H1058" i="1"/>
  <c r="D78" i="5"/>
  <c r="G1052" i="1"/>
  <c r="G1044" i="1"/>
  <c r="G1039" i="1"/>
  <c r="F56" i="5"/>
  <c r="H1031" i="1"/>
  <c r="H1028" i="1"/>
  <c r="F45" i="5"/>
  <c r="G1023" i="1"/>
  <c r="H1023" i="1"/>
  <c r="G1024" i="1"/>
  <c r="G1021" i="1"/>
  <c r="H1017" i="1"/>
  <c r="G1015" i="1"/>
  <c r="F35" i="5"/>
  <c r="G1013" i="1"/>
  <c r="F29" i="5"/>
  <c r="G1007" i="1"/>
  <c r="G1004" i="1"/>
  <c r="G998" i="1"/>
  <c r="F19" i="5"/>
  <c r="H998" i="1"/>
  <c r="G995" i="1"/>
  <c r="H993" i="1"/>
  <c r="H992" i="1"/>
  <c r="F8" i="5"/>
  <c r="G986" i="1"/>
  <c r="G982" i="1"/>
  <c r="H977" i="1"/>
  <c r="G976" i="1"/>
  <c r="H971" i="1"/>
  <c r="G970" i="1"/>
  <c r="H968" i="1"/>
  <c r="H965" i="1"/>
  <c r="E154" i="9"/>
  <c r="B154" i="9" s="1"/>
  <c r="H962" i="1"/>
  <c r="E151" i="9"/>
  <c r="B151" i="9" s="1"/>
  <c r="H959" i="1"/>
  <c r="G958" i="1"/>
  <c r="E149" i="9"/>
  <c r="B149" i="9" s="1"/>
  <c r="H953" i="1"/>
  <c r="G952" i="1"/>
  <c r="H947" i="1"/>
  <c r="H944" i="1"/>
  <c r="H941" i="1"/>
  <c r="H940" i="1"/>
  <c r="G940" i="1"/>
  <c r="F260" i="9"/>
  <c r="B260" i="9" s="1"/>
  <c r="H938" i="1"/>
  <c r="H935" i="1"/>
  <c r="E136" i="9"/>
  <c r="B136" i="9" s="1"/>
  <c r="G934" i="1"/>
  <c r="H934" i="1"/>
  <c r="E135" i="9"/>
  <c r="B135" i="9" s="1"/>
  <c r="H932" i="1"/>
  <c r="H929" i="1"/>
  <c r="G928" i="1"/>
  <c r="H926" i="1"/>
  <c r="H917" i="1"/>
  <c r="H916" i="1"/>
  <c r="G916" i="1"/>
  <c r="H914" i="1"/>
  <c r="H911" i="1"/>
  <c r="F252" i="9"/>
  <c r="G910" i="1"/>
  <c r="H908" i="1"/>
  <c r="E117" i="9"/>
  <c r="B117" i="9" s="1"/>
  <c r="G904" i="1"/>
  <c r="H902" i="1"/>
  <c r="H896" i="1"/>
  <c r="H893" i="1"/>
  <c r="H892" i="1"/>
  <c r="G892" i="1"/>
  <c r="H890" i="1"/>
  <c r="H887" i="1"/>
  <c r="H886" i="1"/>
  <c r="G886" i="1"/>
  <c r="H881" i="1"/>
  <c r="G880" i="1"/>
  <c r="H876" i="1"/>
  <c r="H870" i="1"/>
  <c r="G869" i="1"/>
  <c r="E95" i="9"/>
  <c r="B95" i="9" s="1"/>
  <c r="G868" i="1"/>
  <c r="F234" i="9"/>
  <c r="B234" i="9" s="1"/>
  <c r="E93" i="9"/>
  <c r="B93" i="9" s="1"/>
  <c r="E92" i="9"/>
  <c r="B92" i="9" s="1"/>
  <c r="G863" i="1"/>
  <c r="G862" i="1"/>
  <c r="H858" i="1"/>
  <c r="H852" i="1"/>
  <c r="G851" i="1"/>
  <c r="G846" i="1"/>
  <c r="H846" i="1"/>
  <c r="H845" i="1"/>
  <c r="F229" i="9"/>
  <c r="E76" i="9"/>
  <c r="B76" i="9" s="1"/>
  <c r="G838" i="1"/>
  <c r="H836" i="1"/>
  <c r="G834" i="1"/>
  <c r="H834" i="1"/>
  <c r="H833" i="1"/>
  <c r="E71" i="9"/>
  <c r="E70" i="9"/>
  <c r="B70" i="9" s="1"/>
  <c r="H821" i="1"/>
  <c r="G815" i="1"/>
  <c r="H812" i="1"/>
  <c r="G809" i="1"/>
  <c r="H809" i="1"/>
  <c r="G808" i="1"/>
  <c r="E67" i="9"/>
  <c r="B67" i="9" s="1"/>
  <c r="H803" i="1"/>
  <c r="G796" i="1"/>
  <c r="G790" i="1"/>
  <c r="H785" i="1"/>
  <c r="E63" i="9"/>
  <c r="B63" i="9" s="1"/>
  <c r="H780" i="1"/>
  <c r="G779" i="1"/>
  <c r="H774" i="1"/>
  <c r="G773" i="1"/>
  <c r="H772" i="1"/>
  <c r="G772" i="1"/>
  <c r="G767" i="1"/>
  <c r="G766" i="1"/>
  <c r="H764" i="1"/>
  <c r="H762" i="1"/>
  <c r="H756" i="1"/>
  <c r="H752" i="1"/>
  <c r="G752" i="1"/>
  <c r="E57" i="9"/>
  <c r="B57" i="9" s="1"/>
  <c r="H749" i="1"/>
  <c r="G745" i="1"/>
  <c r="H743" i="1"/>
  <c r="G743" i="1"/>
  <c r="H738" i="1"/>
  <c r="G735" i="1"/>
  <c r="E53" i="9"/>
  <c r="B53" i="9" s="1"/>
  <c r="G732" i="1"/>
  <c r="H732" i="1"/>
  <c r="H729" i="1"/>
  <c r="H728" i="1"/>
  <c r="G726" i="1"/>
  <c r="G723" i="1"/>
  <c r="H720" i="1"/>
  <c r="G720" i="1"/>
  <c r="F223" i="9"/>
  <c r="H717" i="1"/>
  <c r="E45" i="9"/>
  <c r="B45" i="9" s="1"/>
  <c r="G717" i="1"/>
  <c r="H716" i="1"/>
  <c r="G714" i="1"/>
  <c r="H714" i="1"/>
  <c r="H711" i="1"/>
  <c r="H701" i="1"/>
  <c r="G699" i="1"/>
  <c r="G696" i="1"/>
  <c r="G693" i="1"/>
  <c r="H689" i="1"/>
  <c r="H684" i="1"/>
  <c r="G684" i="1"/>
  <c r="G681" i="1"/>
  <c r="H681" i="1"/>
  <c r="G675" i="1"/>
  <c r="H675" i="1"/>
  <c r="H672" i="1"/>
  <c r="G669" i="1"/>
  <c r="H665" i="1"/>
  <c r="E28" i="9"/>
  <c r="B28" i="9" s="1"/>
  <c r="G660" i="1"/>
  <c r="G654" i="1"/>
  <c r="H653" i="1"/>
  <c r="H647" i="1"/>
  <c r="E22" i="9"/>
  <c r="B22" i="9" s="1"/>
  <c r="H644" i="1"/>
  <c r="F652" i="4"/>
  <c r="E160" i="9"/>
  <c r="B160" i="9" s="1"/>
  <c r="F271" i="9"/>
  <c r="H621" i="1"/>
  <c r="G618" i="1"/>
  <c r="H618" i="1"/>
  <c r="H611" i="1"/>
  <c r="E157" i="9"/>
  <c r="E156" i="9"/>
  <c r="E155" i="9"/>
  <c r="G612" i="1"/>
  <c r="F617" i="4"/>
  <c r="E153" i="9"/>
  <c r="B153" i="9" s="1"/>
  <c r="G606" i="1"/>
  <c r="H606" i="1"/>
  <c r="E150" i="9"/>
  <c r="B150" i="9" s="1"/>
  <c r="F605" i="4"/>
  <c r="F266" i="9"/>
  <c r="B266" i="9" s="1"/>
  <c r="H603" i="1"/>
  <c r="H602" i="1"/>
  <c r="F265" i="9"/>
  <c r="F264" i="9"/>
  <c r="B264" i="9" s="1"/>
  <c r="E144" i="9"/>
  <c r="B144" i="9" s="1"/>
  <c r="G600" i="1"/>
  <c r="H600" i="1"/>
  <c r="E142" i="9"/>
  <c r="B142" i="9" s="1"/>
  <c r="B261" i="9"/>
  <c r="E141" i="9"/>
  <c r="G593" i="1"/>
  <c r="H593" i="1"/>
  <c r="E140" i="9"/>
  <c r="B140" i="9" s="1"/>
  <c r="F258" i="9"/>
  <c r="B258" i="9" s="1"/>
  <c r="E580" i="4"/>
  <c r="D574" i="1" s="1"/>
  <c r="H584" i="1"/>
  <c r="G584" i="1"/>
  <c r="D575" i="1"/>
  <c r="H575" i="1" s="1"/>
  <c r="H564" i="1"/>
  <c r="H557" i="1"/>
  <c r="H560" i="1"/>
  <c r="H559" i="1"/>
  <c r="H556" i="1"/>
  <c r="E131" i="9"/>
  <c r="B131" i="9" s="1"/>
  <c r="E129" i="9"/>
  <c r="B129" i="9" s="1"/>
  <c r="H544" i="1"/>
  <c r="H541" i="1"/>
  <c r="E125" i="9"/>
  <c r="E123" i="9"/>
  <c r="B123" i="9" s="1"/>
  <c r="H536" i="1"/>
  <c r="G535" i="1"/>
  <c r="E122" i="9"/>
  <c r="B122" i="9" s="1"/>
  <c r="F251" i="9"/>
  <c r="E120" i="9"/>
  <c r="B120" i="9" s="1"/>
  <c r="H512" i="1"/>
  <c r="H508" i="1"/>
  <c r="H505" i="1"/>
  <c r="E113" i="9"/>
  <c r="B113" i="9" s="1"/>
  <c r="E112" i="9"/>
  <c r="E111" i="9"/>
  <c r="F248" i="9"/>
  <c r="B248" i="9" s="1"/>
  <c r="H496" i="1"/>
  <c r="F247" i="9"/>
  <c r="B247" i="9" s="1"/>
  <c r="E107" i="9"/>
  <c r="B107" i="9" s="1"/>
  <c r="F245" i="9"/>
  <c r="B245" i="9" s="1"/>
  <c r="F244" i="9"/>
  <c r="E105" i="9"/>
  <c r="B105" i="9" s="1"/>
  <c r="H493" i="1"/>
  <c r="F243" i="9"/>
  <c r="E101" i="9"/>
  <c r="E100" i="9"/>
  <c r="B100" i="9" s="1"/>
  <c r="G487" i="1"/>
  <c r="F240" i="9"/>
  <c r="B240" i="9" s="1"/>
  <c r="F239" i="9"/>
  <c r="C484" i="1"/>
  <c r="H484" i="1" s="1"/>
  <c r="E97" i="9"/>
  <c r="B97" i="9" s="1"/>
  <c r="H481" i="1"/>
  <c r="E94" i="9"/>
  <c r="B94" i="9" s="1"/>
  <c r="D484" i="4"/>
  <c r="F235" i="9"/>
  <c r="H475" i="1"/>
  <c r="H477" i="1"/>
  <c r="H474" i="1"/>
  <c r="G472" i="1"/>
  <c r="H472" i="1"/>
  <c r="H469" i="1"/>
  <c r="G463" i="1"/>
  <c r="H460" i="1"/>
  <c r="H456" i="1"/>
  <c r="H451" i="1"/>
  <c r="E91" i="9"/>
  <c r="G445" i="1"/>
  <c r="H445" i="1"/>
  <c r="H444" i="1"/>
  <c r="E87" i="9"/>
  <c r="G442" i="1"/>
  <c r="H442" i="1"/>
  <c r="H441" i="1"/>
  <c r="E85" i="9"/>
  <c r="F233" i="9"/>
  <c r="B233" i="9" s="1"/>
  <c r="E82" i="9"/>
  <c r="B82" i="9" s="1"/>
  <c r="H429" i="1"/>
  <c r="E79" i="9"/>
  <c r="B79" i="9" s="1"/>
  <c r="H427" i="1"/>
  <c r="F230" i="9"/>
  <c r="G426" i="1"/>
  <c r="F228" i="9"/>
  <c r="B228" i="9" s="1"/>
  <c r="G424" i="1"/>
  <c r="E77" i="9"/>
  <c r="H424" i="1"/>
  <c r="H421" i="1"/>
  <c r="G418" i="1"/>
  <c r="H417" i="1"/>
  <c r="H405" i="1"/>
  <c r="F402" i="4"/>
  <c r="H399" i="1"/>
  <c r="G397" i="1"/>
  <c r="H397" i="1"/>
  <c r="H394" i="1"/>
  <c r="F391" i="4"/>
  <c r="G388" i="1"/>
  <c r="C378" i="1"/>
  <c r="H378" i="1" s="1"/>
  <c r="G376" i="1"/>
  <c r="G375" i="1"/>
  <c r="H373" i="1"/>
  <c r="H367" i="1"/>
  <c r="F369" i="4"/>
  <c r="H364" i="1"/>
  <c r="H363" i="1"/>
  <c r="F364" i="4"/>
  <c r="H361" i="1"/>
  <c r="G355" i="1"/>
  <c r="E351" i="4"/>
  <c r="D346" i="1" s="1"/>
  <c r="G354" i="1"/>
  <c r="H354" i="1"/>
  <c r="H352" i="1"/>
  <c r="H349" i="1"/>
  <c r="F352" i="4"/>
  <c r="H348" i="1"/>
  <c r="D351" i="4"/>
  <c r="C346" i="1" s="1"/>
  <c r="H343" i="1"/>
  <c r="G334" i="1"/>
  <c r="H337" i="1"/>
  <c r="H336" i="1"/>
  <c r="H334" i="1"/>
  <c r="H333" i="1"/>
  <c r="G331" i="1"/>
  <c r="H331" i="1"/>
  <c r="H328" i="1"/>
  <c r="H327" i="1"/>
  <c r="H324" i="1"/>
  <c r="G322" i="1"/>
  <c r="H318" i="1"/>
  <c r="G316" i="1"/>
  <c r="G315" i="1"/>
  <c r="G313" i="1"/>
  <c r="H313" i="1"/>
  <c r="H309" i="1"/>
  <c r="F312" i="4"/>
  <c r="G307" i="1"/>
  <c r="D311" i="4"/>
  <c r="D299" i="4"/>
  <c r="C294" i="1" s="1"/>
  <c r="H300" i="1"/>
  <c r="H298" i="1"/>
  <c r="G297" i="1"/>
  <c r="H297" i="1"/>
  <c r="F300" i="4"/>
  <c r="H295" i="1"/>
  <c r="F418" i="4"/>
  <c r="G289" i="1"/>
  <c r="G288" i="1"/>
  <c r="E644" i="4"/>
  <c r="D638" i="1" s="1"/>
  <c r="E273" i="9"/>
  <c r="B273" i="9" s="1"/>
  <c r="H411" i="1"/>
  <c r="H412" i="1"/>
  <c r="G282" i="1"/>
  <c r="C283" i="1"/>
  <c r="G283" i="1" s="1"/>
  <c r="G280" i="1"/>
  <c r="E75" i="9"/>
  <c r="B75" i="9" s="1"/>
  <c r="H279" i="1"/>
  <c r="F279" i="4"/>
  <c r="G274" i="1"/>
  <c r="H270" i="1"/>
  <c r="F268" i="4"/>
  <c r="G264" i="1"/>
  <c r="G265" i="1"/>
  <c r="H261" i="1"/>
  <c r="G255" i="1"/>
  <c r="E252" i="4"/>
  <c r="D248" i="1" s="1"/>
  <c r="F259" i="4"/>
  <c r="G256" i="1"/>
  <c r="H252" i="1"/>
  <c r="H250" i="1"/>
  <c r="H247" i="1"/>
  <c r="E65" i="9"/>
  <c r="B65" i="9" s="1"/>
  <c r="G240" i="1"/>
  <c r="E64" i="9"/>
  <c r="B64" i="9" s="1"/>
  <c r="G238" i="1"/>
  <c r="F240" i="4"/>
  <c r="H235" i="1"/>
  <c r="H234" i="1"/>
  <c r="G232" i="1"/>
  <c r="F236" i="4"/>
  <c r="F231" i="4"/>
  <c r="E61" i="9"/>
  <c r="B61" i="9" s="1"/>
  <c r="E59" i="9"/>
  <c r="B59" i="9" s="1"/>
  <c r="H226" i="1"/>
  <c r="H225" i="1"/>
  <c r="E58" i="9"/>
  <c r="B58" i="9" s="1"/>
  <c r="D215" i="4"/>
  <c r="C211" i="1" s="1"/>
  <c r="G211" i="1" s="1"/>
  <c r="G216" i="1"/>
  <c r="G214" i="1"/>
  <c r="F225" i="9"/>
  <c r="B225" i="9" s="1"/>
  <c r="G210" i="1"/>
  <c r="G208" i="1"/>
  <c r="F210" i="4"/>
  <c r="H207" i="1"/>
  <c r="H205" i="1"/>
  <c r="E56" i="9"/>
  <c r="B56" i="9" s="1"/>
  <c r="F224" i="9"/>
  <c r="B224" i="9" s="1"/>
  <c r="F202" i="4"/>
  <c r="H201" i="1"/>
  <c r="E196" i="4"/>
  <c r="D192" i="1" s="1"/>
  <c r="E52" i="9"/>
  <c r="G198" i="1"/>
  <c r="E51" i="9"/>
  <c r="E49" i="9"/>
  <c r="H190" i="1"/>
  <c r="G189" i="1"/>
  <c r="G187" i="1"/>
  <c r="F188" i="4"/>
  <c r="E47" i="9"/>
  <c r="B47" i="9" s="1"/>
  <c r="H184" i="1"/>
  <c r="F222" i="9"/>
  <c r="B222" i="9" s="1"/>
  <c r="E46" i="9"/>
  <c r="G183" i="1"/>
  <c r="F221" i="9"/>
  <c r="G181" i="1"/>
  <c r="E43" i="9"/>
  <c r="B43" i="9" s="1"/>
  <c r="H178" i="1"/>
  <c r="F177" i="4"/>
  <c r="H172" i="1"/>
  <c r="G169" i="1"/>
  <c r="F169" i="4"/>
  <c r="H166" i="1"/>
  <c r="G165" i="1"/>
  <c r="G163" i="1"/>
  <c r="H160" i="1"/>
  <c r="F159" i="4"/>
  <c r="G157" i="1"/>
  <c r="E152" i="4"/>
  <c r="D148" i="1" s="1"/>
  <c r="G154" i="1"/>
  <c r="H151" i="1"/>
  <c r="H150" i="1"/>
  <c r="G145" i="1"/>
  <c r="H145" i="1"/>
  <c r="H144" i="1"/>
  <c r="H141" i="1"/>
  <c r="H139" i="1"/>
  <c r="H136" i="1"/>
  <c r="D133" i="4"/>
  <c r="G132" i="1"/>
  <c r="G130" i="1"/>
  <c r="E39" i="9"/>
  <c r="B39" i="9" s="1"/>
  <c r="H124" i="1"/>
  <c r="H121" i="1"/>
  <c r="F125" i="4"/>
  <c r="F120" i="4"/>
  <c r="H117" i="1"/>
  <c r="C116" i="1"/>
  <c r="H116" i="1" s="1"/>
  <c r="G114" i="1"/>
  <c r="F217" i="9"/>
  <c r="G112" i="1"/>
  <c r="F112" i="4"/>
  <c r="G111" i="1"/>
  <c r="E106" i="4"/>
  <c r="D102" i="1" s="1"/>
  <c r="H105" i="1"/>
  <c r="H103" i="1"/>
  <c r="G100" i="1"/>
  <c r="H97" i="1"/>
  <c r="H94" i="1"/>
  <c r="F91" i="4"/>
  <c r="H91" i="1"/>
  <c r="G90" i="1"/>
  <c r="G88" i="1"/>
  <c r="G87" i="1"/>
  <c r="F216" i="9"/>
  <c r="H81" i="1"/>
  <c r="H79" i="1"/>
  <c r="H76" i="1"/>
  <c r="G75" i="1"/>
  <c r="H75" i="1"/>
  <c r="C73" i="1"/>
  <c r="G73" i="1" s="1"/>
  <c r="E35" i="9"/>
  <c r="B35" i="9" s="1"/>
  <c r="F74" i="4"/>
  <c r="H70" i="1"/>
  <c r="E34" i="9"/>
  <c r="B34" i="9" s="1"/>
  <c r="H64" i="1"/>
  <c r="G61" i="1"/>
  <c r="G63" i="1"/>
  <c r="H63" i="1"/>
  <c r="H61" i="1"/>
  <c r="F62" i="4"/>
  <c r="E29" i="9"/>
  <c r="B29" i="9" s="1"/>
  <c r="G57" i="1"/>
  <c r="F59" i="4"/>
  <c r="H55" i="1"/>
  <c r="H57" i="1"/>
  <c r="G55" i="1"/>
  <c r="E26" i="9"/>
  <c r="B26" i="9" s="1"/>
  <c r="G51" i="1"/>
  <c r="H51" i="1"/>
  <c r="C47" i="1"/>
  <c r="G43" i="1"/>
  <c r="H40" i="1"/>
  <c r="F45" i="4"/>
  <c r="H39" i="1"/>
  <c r="G37" i="1"/>
  <c r="H33" i="1"/>
  <c r="G33" i="1"/>
  <c r="H34" i="1"/>
  <c r="G31" i="1"/>
  <c r="E25" i="9"/>
  <c r="F215" i="9"/>
  <c r="B215" i="9" s="1"/>
  <c r="F29" i="4"/>
  <c r="H28" i="1"/>
  <c r="G25" i="1"/>
  <c r="G27" i="1"/>
  <c r="F23" i="4"/>
  <c r="G21" i="1"/>
  <c r="G19" i="1"/>
  <c r="F214" i="9"/>
  <c r="B214" i="9" s="1"/>
  <c r="H16" i="1"/>
  <c r="G13" i="1"/>
  <c r="E7" i="4"/>
  <c r="D3" i="1" s="1"/>
  <c r="H9" i="1"/>
  <c r="G7" i="1"/>
  <c r="G187" i="9"/>
  <c r="E187" i="9" s="1"/>
  <c r="B187" i="9" s="1"/>
  <c r="H4" i="1"/>
  <c r="G538" i="1"/>
  <c r="H538" i="1"/>
  <c r="H570" i="1"/>
  <c r="G570" i="1"/>
  <c r="H820" i="1"/>
  <c r="G820" i="1"/>
  <c r="G822" i="1"/>
  <c r="H822" i="1"/>
  <c r="G882" i="1"/>
  <c r="H882" i="1"/>
  <c r="G906" i="1"/>
  <c r="H906" i="1"/>
  <c r="G930" i="1"/>
  <c r="H930" i="1"/>
  <c r="G954" i="1"/>
  <c r="H954" i="1"/>
  <c r="G978" i="1"/>
  <c r="H978" i="1"/>
  <c r="H1038" i="1"/>
  <c r="G1038" i="1"/>
  <c r="G1050" i="1"/>
  <c r="H1050" i="1"/>
  <c r="G1074" i="1"/>
  <c r="H1074" i="1"/>
  <c r="H1101" i="1"/>
  <c r="G1101" i="1"/>
  <c r="G1194" i="1"/>
  <c r="H1194" i="1"/>
  <c r="G1196" i="1"/>
  <c r="H1196" i="1"/>
  <c r="G1254" i="1"/>
  <c r="H1254" i="1"/>
  <c r="G1326" i="1"/>
  <c r="H1326" i="1"/>
  <c r="H1406" i="1"/>
  <c r="G1406" i="1"/>
  <c r="G1484" i="1"/>
  <c r="H1484" i="1"/>
  <c r="G1490" i="1"/>
  <c r="H1490" i="1"/>
  <c r="H1509" i="1"/>
  <c r="G1509" i="1"/>
  <c r="H1529" i="1"/>
  <c r="G1529" i="1"/>
  <c r="G1538" i="1"/>
  <c r="H1538" i="1"/>
  <c r="H1563" i="1"/>
  <c r="G1563" i="1"/>
  <c r="G4" i="1"/>
  <c r="G10" i="1"/>
  <c r="G16" i="1"/>
  <c r="G22" i="1"/>
  <c r="G28" i="1"/>
  <c r="G34" i="1"/>
  <c r="G40" i="1"/>
  <c r="G48" i="1"/>
  <c r="H54" i="1"/>
  <c r="H60" i="1"/>
  <c r="G66" i="1"/>
  <c r="H72" i="1"/>
  <c r="G79" i="1"/>
  <c r="G82" i="1"/>
  <c r="G93" i="1"/>
  <c r="H96" i="1"/>
  <c r="G103" i="1"/>
  <c r="G106" i="1"/>
  <c r="G117" i="1"/>
  <c r="G121" i="1"/>
  <c r="G124" i="1"/>
  <c r="G136" i="1"/>
  <c r="G142" i="1"/>
  <c r="G151" i="1"/>
  <c r="G160" i="1"/>
  <c r="G166" i="1"/>
  <c r="G172" i="1"/>
  <c r="G178" i="1"/>
  <c r="G184" i="1"/>
  <c r="G190" i="1"/>
  <c r="G223" i="1"/>
  <c r="G226" i="1"/>
  <c r="H237" i="1"/>
  <c r="G244" i="1"/>
  <c r="G247" i="1"/>
  <c r="H249" i="1"/>
  <c r="G268" i="1"/>
  <c r="H273" i="1"/>
  <c r="H276" i="1"/>
  <c r="G292" i="1"/>
  <c r="G304" i="1"/>
  <c r="H312" i="1"/>
  <c r="G319" i="1"/>
  <c r="H330" i="1"/>
  <c r="G337" i="1"/>
  <c r="H342" i="1"/>
  <c r="H351" i="1"/>
  <c r="H360" i="1"/>
  <c r="G364" i="1"/>
  <c r="G367" i="1"/>
  <c r="H375" i="1"/>
  <c r="H393" i="1"/>
  <c r="H396" i="1"/>
  <c r="G400" i="1"/>
  <c r="G412" i="1"/>
  <c r="H423" i="1"/>
  <c r="G430" i="1"/>
  <c r="G435" i="1"/>
  <c r="H438" i="1"/>
  <c r="G460" i="1"/>
  <c r="H471" i="1"/>
  <c r="G474" i="1"/>
  <c r="H503" i="1"/>
  <c r="G505" i="1"/>
  <c r="H511" i="1"/>
  <c r="H524" i="1"/>
  <c r="G526" i="1"/>
  <c r="H526" i="1"/>
  <c r="H551" i="1"/>
  <c r="G553" i="1"/>
  <c r="H553" i="1"/>
  <c r="G564" i="1"/>
  <c r="G575" i="1"/>
  <c r="H579" i="1"/>
  <c r="G579" i="1"/>
  <c r="H591" i="1"/>
  <c r="G591" i="1"/>
  <c r="H597" i="1"/>
  <c r="G609" i="1"/>
  <c r="H609" i="1"/>
  <c r="H615" i="1"/>
  <c r="H627" i="1"/>
  <c r="H705" i="1"/>
  <c r="G705" i="1"/>
  <c r="G707" i="1"/>
  <c r="H707" i="1"/>
  <c r="G729" i="1"/>
  <c r="H776" i="1"/>
  <c r="H832" i="1"/>
  <c r="G832" i="1"/>
  <c r="G833" i="1"/>
  <c r="G840" i="1"/>
  <c r="H840" i="1"/>
  <c r="H844" i="1"/>
  <c r="G844" i="1"/>
  <c r="H857" i="1"/>
  <c r="G857" i="1"/>
  <c r="G888" i="1"/>
  <c r="H888" i="1"/>
  <c r="G912" i="1"/>
  <c r="H912" i="1"/>
  <c r="G936" i="1"/>
  <c r="H936" i="1"/>
  <c r="G960" i="1"/>
  <c r="H960" i="1"/>
  <c r="H988" i="1"/>
  <c r="G988" i="1"/>
  <c r="G1011" i="1"/>
  <c r="H1011" i="1"/>
  <c r="G1019" i="1"/>
  <c r="H1019" i="1"/>
  <c r="H1034" i="1"/>
  <c r="G1034" i="1"/>
  <c r="G1072" i="1"/>
  <c r="H1072" i="1"/>
  <c r="H1093" i="1"/>
  <c r="G1093" i="1"/>
  <c r="H1192" i="1"/>
  <c r="G1192" i="1"/>
  <c r="H1231" i="1"/>
  <c r="G1231" i="1"/>
  <c r="H1282" i="1"/>
  <c r="G1282" i="1"/>
  <c r="G1291" i="1"/>
  <c r="H1291" i="1"/>
  <c r="G1373" i="1"/>
  <c r="H1373" i="1"/>
  <c r="G1400" i="1"/>
  <c r="H1400" i="1"/>
  <c r="G1450" i="1"/>
  <c r="I1450" i="1" s="1"/>
  <c r="H1450" i="1"/>
  <c r="H88" i="1"/>
  <c r="H109" i="1"/>
  <c r="H112" i="1"/>
  <c r="H127" i="1"/>
  <c r="H130" i="1"/>
  <c r="H154" i="1"/>
  <c r="H157" i="1"/>
  <c r="H163" i="1"/>
  <c r="H169" i="1"/>
  <c r="H175" i="1"/>
  <c r="H181" i="1"/>
  <c r="H187" i="1"/>
  <c r="G195" i="1"/>
  <c r="H196" i="1"/>
  <c r="G201" i="1"/>
  <c r="H202" i="1"/>
  <c r="G207" i="1"/>
  <c r="H208" i="1"/>
  <c r="G213" i="1"/>
  <c r="H214" i="1"/>
  <c r="G219" i="1"/>
  <c r="H229" i="1"/>
  <c r="H232" i="1"/>
  <c r="H307" i="1"/>
  <c r="H322" i="1"/>
  <c r="H325" i="1"/>
  <c r="H370" i="1"/>
  <c r="H388" i="1"/>
  <c r="H406" i="1"/>
  <c r="H418" i="1"/>
  <c r="H433" i="1"/>
  <c r="H454" i="1"/>
  <c r="H463" i="1"/>
  <c r="H499" i="1"/>
  <c r="G514" i="1"/>
  <c r="H514" i="1"/>
  <c r="H517" i="1"/>
  <c r="H567" i="1"/>
  <c r="G567" i="1"/>
  <c r="H573" i="1"/>
  <c r="G573" i="1"/>
  <c r="H594" i="1"/>
  <c r="H612" i="1"/>
  <c r="H624" i="1"/>
  <c r="H645" i="1"/>
  <c r="G645" i="1"/>
  <c r="H651" i="1"/>
  <c r="G651" i="1"/>
  <c r="H663" i="1"/>
  <c r="G663" i="1"/>
  <c r="H687" i="1"/>
  <c r="G698" i="1"/>
  <c r="H698" i="1"/>
  <c r="G725" i="1"/>
  <c r="H725" i="1"/>
  <c r="G786" i="1"/>
  <c r="H786" i="1"/>
  <c r="H856" i="1"/>
  <c r="G856" i="1"/>
  <c r="H874" i="1"/>
  <c r="G874" i="1"/>
  <c r="G894" i="1"/>
  <c r="H894" i="1"/>
  <c r="G918" i="1"/>
  <c r="H918" i="1"/>
  <c r="G942" i="1"/>
  <c r="H942" i="1"/>
  <c r="G966" i="1"/>
  <c r="H966" i="1"/>
  <c r="H997" i="1"/>
  <c r="G997" i="1"/>
  <c r="H1025" i="1"/>
  <c r="G1025" i="1"/>
  <c r="G1029" i="1"/>
  <c r="H1029" i="1"/>
  <c r="G1105" i="1"/>
  <c r="H1105" i="1"/>
  <c r="G1191" i="1"/>
  <c r="H1191" i="1"/>
  <c r="G1221" i="1"/>
  <c r="H1221" i="1"/>
  <c r="G1313" i="1"/>
  <c r="H1313" i="1"/>
  <c r="G1419" i="1"/>
  <c r="H1419" i="1"/>
  <c r="J1478" i="1"/>
  <c r="H1478" i="1"/>
  <c r="G1478" i="1"/>
  <c r="G448" i="1"/>
  <c r="H448" i="1"/>
  <c r="G490" i="1"/>
  <c r="H490" i="1"/>
  <c r="G566" i="1"/>
  <c r="H566" i="1"/>
  <c r="G642" i="1"/>
  <c r="H642" i="1"/>
  <c r="H648" i="1"/>
  <c r="G648" i="1"/>
  <c r="H666" i="1"/>
  <c r="G666" i="1"/>
  <c r="H760" i="1"/>
  <c r="G760" i="1"/>
  <c r="H778" i="1"/>
  <c r="G778" i="1"/>
  <c r="G816" i="1"/>
  <c r="H816" i="1"/>
  <c r="H7" i="1"/>
  <c r="H13" i="1"/>
  <c r="H19" i="1"/>
  <c r="H25" i="1"/>
  <c r="H31" i="1"/>
  <c r="H37" i="1"/>
  <c r="H43" i="1"/>
  <c r="H85" i="1"/>
  <c r="H6" i="1"/>
  <c r="H12" i="1"/>
  <c r="H18" i="1"/>
  <c r="H24" i="1"/>
  <c r="H30" i="1"/>
  <c r="H36" i="1"/>
  <c r="H42" i="1"/>
  <c r="G52" i="1"/>
  <c r="G58" i="1"/>
  <c r="G64" i="1"/>
  <c r="G70" i="1"/>
  <c r="G76" i="1"/>
  <c r="G81" i="1"/>
  <c r="H84" i="1"/>
  <c r="H87" i="1"/>
  <c r="G91" i="1"/>
  <c r="G94" i="1"/>
  <c r="G105" i="1"/>
  <c r="H108" i="1"/>
  <c r="H111" i="1"/>
  <c r="G115" i="1"/>
  <c r="G118" i="1"/>
  <c r="G123" i="1"/>
  <c r="H126" i="1"/>
  <c r="G133" i="1"/>
  <c r="G150" i="1"/>
  <c r="G153" i="1"/>
  <c r="H156" i="1"/>
  <c r="H162" i="1"/>
  <c r="H168" i="1"/>
  <c r="H174" i="1"/>
  <c r="H180" i="1"/>
  <c r="H186" i="1"/>
  <c r="G193" i="1"/>
  <c r="G199" i="1"/>
  <c r="G205" i="1"/>
  <c r="G217" i="1"/>
  <c r="G225" i="1"/>
  <c r="H228" i="1"/>
  <c r="H231" i="1"/>
  <c r="G235" i="1"/>
  <c r="H241" i="1"/>
  <c r="H243" i="1"/>
  <c r="G246" i="1"/>
  <c r="G250" i="1"/>
  <c r="H253" i="1"/>
  <c r="H255" i="1"/>
  <c r="H256" i="1"/>
  <c r="H258" i="1"/>
  <c r="H262" i="1"/>
  <c r="H264" i="1"/>
  <c r="H265" i="1"/>
  <c r="H267" i="1"/>
  <c r="G277" i="1"/>
  <c r="H280" i="1"/>
  <c r="H282" i="1"/>
  <c r="H283" i="1"/>
  <c r="H288" i="1"/>
  <c r="H289" i="1"/>
  <c r="H291" i="1"/>
  <c r="G295" i="1"/>
  <c r="G298" i="1"/>
  <c r="H301" i="1"/>
  <c r="H303" i="1"/>
  <c r="G310" i="1"/>
  <c r="H321" i="1"/>
  <c r="G324" i="1"/>
  <c r="G328" i="1"/>
  <c r="G340" i="1"/>
  <c r="G343" i="1"/>
  <c r="G349" i="1"/>
  <c r="G352" i="1"/>
  <c r="H366" i="1"/>
  <c r="H369" i="1"/>
  <c r="G373" i="1"/>
  <c r="G379" i="1"/>
  <c r="H382" i="1"/>
  <c r="H384" i="1"/>
  <c r="H385" i="1"/>
  <c r="H387" i="1"/>
  <c r="G394" i="1"/>
  <c r="G405" i="1"/>
  <c r="G417" i="1"/>
  <c r="G421" i="1"/>
  <c r="G436" i="1"/>
  <c r="G457" i="1"/>
  <c r="H457" i="1"/>
  <c r="H462" i="1"/>
  <c r="G481" i="1"/>
  <c r="H500" i="1"/>
  <c r="G502" i="1"/>
  <c r="H502" i="1"/>
  <c r="H527" i="1"/>
  <c r="G529" i="1"/>
  <c r="G550" i="1"/>
  <c r="H550" i="1"/>
  <c r="H576" i="1"/>
  <c r="G576" i="1"/>
  <c r="H582" i="1"/>
  <c r="G582" i="1"/>
  <c r="H588" i="1"/>
  <c r="G588" i="1"/>
  <c r="G671" i="1"/>
  <c r="H671" i="1"/>
  <c r="G678" i="1"/>
  <c r="H678" i="1"/>
  <c r="H702" i="1"/>
  <c r="G702" i="1"/>
  <c r="G708" i="1"/>
  <c r="H708" i="1"/>
  <c r="G734" i="1"/>
  <c r="H734" i="1"/>
  <c r="H761" i="1"/>
  <c r="G761" i="1"/>
  <c r="G798" i="1"/>
  <c r="H798" i="1"/>
  <c r="H802" i="1"/>
  <c r="G802" i="1"/>
  <c r="G803" i="1"/>
  <c r="G810" i="1"/>
  <c r="H810" i="1"/>
  <c r="H827" i="1"/>
  <c r="G845" i="1"/>
  <c r="H872" i="1"/>
  <c r="G900" i="1"/>
  <c r="H900" i="1"/>
  <c r="G924" i="1"/>
  <c r="H924" i="1"/>
  <c r="G948" i="1"/>
  <c r="H948" i="1"/>
  <c r="G972" i="1"/>
  <c r="H972" i="1"/>
  <c r="G992" i="1"/>
  <c r="H995" i="1"/>
  <c r="H1016" i="1"/>
  <c r="G1016" i="1"/>
  <c r="G1055" i="1"/>
  <c r="H1055" i="1"/>
  <c r="H1102" i="1"/>
  <c r="G1102" i="1"/>
  <c r="G1128" i="1"/>
  <c r="H1128" i="1"/>
  <c r="H1131" i="1"/>
  <c r="H1177" i="1"/>
  <c r="G1177" i="1"/>
  <c r="G1195" i="1"/>
  <c r="H1195" i="1"/>
  <c r="H1264" i="1"/>
  <c r="G1334" i="1"/>
  <c r="H1334" i="1"/>
  <c r="G1407" i="1"/>
  <c r="H1407" i="1"/>
  <c r="J1439" i="1"/>
  <c r="G1439" i="1"/>
  <c r="I1439" i="1" s="1"/>
  <c r="H1439" i="1"/>
  <c r="G1351" i="1"/>
  <c r="H1351" i="1"/>
  <c r="I1463" i="1"/>
  <c r="H758" i="1"/>
  <c r="G768" i="1"/>
  <c r="H768" i="1"/>
  <c r="H773" i="1"/>
  <c r="H800" i="1"/>
  <c r="H826" i="1"/>
  <c r="G826" i="1"/>
  <c r="H851" i="1"/>
  <c r="H854" i="1"/>
  <c r="G864" i="1"/>
  <c r="H864" i="1"/>
  <c r="H869" i="1"/>
  <c r="H991" i="1"/>
  <c r="G991" i="1"/>
  <c r="H1033" i="1"/>
  <c r="G1033" i="1"/>
  <c r="G1220" i="1"/>
  <c r="H1220" i="1"/>
  <c r="G1344" i="1"/>
  <c r="H1344" i="1"/>
  <c r="H1428" i="1"/>
  <c r="J1446" i="1"/>
  <c r="G1446" i="1"/>
  <c r="I1446" i="1" s="1"/>
  <c r="I1462" i="1"/>
  <c r="H1465" i="1"/>
  <c r="G1465" i="1"/>
  <c r="H1482" i="1"/>
  <c r="H1488" i="1"/>
  <c r="G1488" i="1"/>
  <c r="G1534" i="1"/>
  <c r="H1534" i="1"/>
  <c r="G1556" i="1"/>
  <c r="H1556" i="1"/>
  <c r="H1578" i="1"/>
  <c r="G1578" i="1"/>
  <c r="H432" i="1"/>
  <c r="G439" i="1"/>
  <c r="H450" i="1"/>
  <c r="H459" i="1"/>
  <c r="G469" i="1"/>
  <c r="H482" i="1"/>
  <c r="H494" i="1"/>
  <c r="G496" i="1"/>
  <c r="H506" i="1"/>
  <c r="G508" i="1"/>
  <c r="H518" i="1"/>
  <c r="G520" i="1"/>
  <c r="H530" i="1"/>
  <c r="G532" i="1"/>
  <c r="H542" i="1"/>
  <c r="G544" i="1"/>
  <c r="H554" i="1"/>
  <c r="G556" i="1"/>
  <c r="H596" i="1"/>
  <c r="G602" i="1"/>
  <c r="H614" i="1"/>
  <c r="H623" i="1"/>
  <c r="H656" i="1"/>
  <c r="G662" i="1"/>
  <c r="H662" i="1"/>
  <c r="H669" i="1"/>
  <c r="G672" i="1"/>
  <c r="H683" i="1"/>
  <c r="G689" i="1"/>
  <c r="G711" i="1"/>
  <c r="H735" i="1"/>
  <c r="G747" i="1"/>
  <c r="G774" i="1"/>
  <c r="H779" i="1"/>
  <c r="H782" i="1"/>
  <c r="G785" i="1"/>
  <c r="G792" i="1"/>
  <c r="H792" i="1"/>
  <c r="H797" i="1"/>
  <c r="H808" i="1"/>
  <c r="G821" i="1"/>
  <c r="H850" i="1"/>
  <c r="G850" i="1"/>
  <c r="G870" i="1"/>
  <c r="H875"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G987" i="1"/>
  <c r="H987" i="1"/>
  <c r="G1026" i="1"/>
  <c r="H1026" i="1"/>
  <c r="H1044" i="1"/>
  <c r="H1069" i="1"/>
  <c r="G1092" i="1"/>
  <c r="G1119" i="1"/>
  <c r="H1216" i="1"/>
  <c r="G1216" i="1"/>
  <c r="H1223" i="1"/>
  <c r="G1240" i="1"/>
  <c r="G1244" i="1"/>
  <c r="H1244" i="1"/>
  <c r="H1327" i="1"/>
  <c r="H1336" i="1"/>
  <c r="H1375" i="1"/>
  <c r="H1380" i="1"/>
  <c r="H1391" i="1"/>
  <c r="H1425" i="1"/>
  <c r="G1431" i="1"/>
  <c r="G1457" i="1"/>
  <c r="I1457" i="1" s="1"/>
  <c r="I1477" i="1"/>
  <c r="H1479" i="1"/>
  <c r="I1479" i="1" s="1"/>
  <c r="H1497" i="1"/>
  <c r="G1497" i="1"/>
  <c r="H1549" i="1"/>
  <c r="G1549" i="1"/>
  <c r="D106" i="4"/>
  <c r="F107" i="4"/>
  <c r="G611" i="1"/>
  <c r="G620" i="1"/>
  <c r="G644" i="1"/>
  <c r="H674" i="1"/>
  <c r="G680" i="1"/>
  <c r="H710" i="1"/>
  <c r="G716" i="1"/>
  <c r="H737" i="1"/>
  <c r="H739" i="1"/>
  <c r="G750" i="1"/>
  <c r="G756" i="1"/>
  <c r="H766" i="1"/>
  <c r="H767" i="1"/>
  <c r="G780" i="1"/>
  <c r="H790" i="1"/>
  <c r="H791" i="1"/>
  <c r="H794" i="1"/>
  <c r="G804" i="1"/>
  <c r="H814" i="1"/>
  <c r="H815" i="1"/>
  <c r="H818" i="1"/>
  <c r="G828" i="1"/>
  <c r="H838" i="1"/>
  <c r="H839" i="1"/>
  <c r="G852" i="1"/>
  <c r="H862" i="1"/>
  <c r="H863" i="1"/>
  <c r="H866" i="1"/>
  <c r="G876" i="1"/>
  <c r="H986" i="1"/>
  <c r="G993" i="1"/>
  <c r="G999" i="1"/>
  <c r="G1005" i="1"/>
  <c r="H1005" i="1"/>
  <c r="G1032" i="1"/>
  <c r="H1032" i="1"/>
  <c r="G1062" i="1"/>
  <c r="G1114" i="1"/>
  <c r="G1144" i="1"/>
  <c r="H1150" i="1"/>
  <c r="H1158" i="1"/>
  <c r="H1161" i="1"/>
  <c r="H1163" i="1"/>
  <c r="H1171" i="1"/>
  <c r="G1184" i="1"/>
  <c r="G1197" i="1"/>
  <c r="H1197" i="1"/>
  <c r="H1202" i="1"/>
  <c r="H1207" i="1"/>
  <c r="G1232" i="1"/>
  <c r="H1239" i="1"/>
  <c r="H1259" i="1"/>
  <c r="G1267" i="1"/>
  <c r="H1275" i="1"/>
  <c r="H1277" i="1"/>
  <c r="G1279" i="1"/>
  <c r="G1295" i="1"/>
  <c r="H1298" i="1"/>
  <c r="H1301" i="1"/>
  <c r="H1310" i="1"/>
  <c r="G1312" i="1"/>
  <c r="G1314" i="1"/>
  <c r="H1314" i="1"/>
  <c r="G1340" i="1"/>
  <c r="H1354" i="1"/>
  <c r="G1356" i="1"/>
  <c r="H1356" i="1"/>
  <c r="G1365" i="1"/>
  <c r="H1389" i="1"/>
  <c r="G1392" i="1"/>
  <c r="G1424" i="1"/>
  <c r="H1430" i="1"/>
  <c r="G1444" i="1"/>
  <c r="H1446" i="1"/>
  <c r="H1454" i="1"/>
  <c r="G1456" i="1"/>
  <c r="J1460" i="1"/>
  <c r="H1477" i="1"/>
  <c r="G1489" i="1"/>
  <c r="H1508" i="1"/>
  <c r="G1528" i="1"/>
  <c r="H1530" i="1"/>
  <c r="G1535" i="1"/>
  <c r="H1537" i="1"/>
  <c r="G1537" i="1"/>
  <c r="H1552" i="1"/>
  <c r="G1559" i="1"/>
  <c r="G1562" i="1"/>
  <c r="H1562" i="1"/>
  <c r="H1572" i="1"/>
  <c r="G1580" i="1"/>
  <c r="H1580" i="1"/>
  <c r="H1049" i="1"/>
  <c r="G1071" i="1"/>
  <c r="G1083" i="1"/>
  <c r="H1092" i="1"/>
  <c r="G1115" i="1"/>
  <c r="H1133" i="1"/>
  <c r="H1136" i="1"/>
  <c r="G1138" i="1"/>
  <c r="G1151" i="1"/>
  <c r="H1208" i="1"/>
  <c r="G1210" i="1"/>
  <c r="G1223" i="1"/>
  <c r="H1229" i="1"/>
  <c r="H1248" i="1"/>
  <c r="H1250" i="1"/>
  <c r="G1252" i="1"/>
  <c r="G1255" i="1"/>
  <c r="H1256" i="1"/>
  <c r="H1258" i="1"/>
  <c r="G1268" i="1"/>
  <c r="H1284" i="1"/>
  <c r="H1286" i="1"/>
  <c r="G1294" i="1"/>
  <c r="H1309" i="1"/>
  <c r="H1315" i="1"/>
  <c r="H1316" i="1"/>
  <c r="H1318" i="1"/>
  <c r="G1324" i="1"/>
  <c r="G1327" i="1"/>
  <c r="H1328" i="1"/>
  <c r="G1353" i="1"/>
  <c r="H1353" i="1"/>
  <c r="H1357" i="1"/>
  <c r="H1358" i="1"/>
  <c r="H1360" i="1"/>
  <c r="G1364" i="1"/>
  <c r="H1364" i="1"/>
  <c r="H1397" i="1"/>
  <c r="G1410" i="1"/>
  <c r="H1431" i="1"/>
  <c r="G1434" i="1"/>
  <c r="G1449" i="1"/>
  <c r="I1449" i="1" s="1"/>
  <c r="J1452" i="1"/>
  <c r="G1452" i="1"/>
  <c r="I1452" i="1" s="1"/>
  <c r="H1461" i="1"/>
  <c r="G1464" i="1"/>
  <c r="I1464" i="1" s="1"/>
  <c r="H1467" i="1"/>
  <c r="J1474" i="1"/>
  <c r="H1519" i="1"/>
  <c r="G1519" i="1"/>
  <c r="H1551" i="1"/>
  <c r="G1551" i="1"/>
  <c r="H1571" i="1"/>
  <c r="G1571" i="1"/>
  <c r="H1001" i="1"/>
  <c r="H1003" i="1"/>
  <c r="H1004" i="1"/>
  <c r="H1007" i="1"/>
  <c r="H1009" i="1"/>
  <c r="H1010" i="1"/>
  <c r="H1013" i="1"/>
  <c r="H1015" i="1"/>
  <c r="H1024" i="1"/>
  <c r="H1035" i="1"/>
  <c r="H1042" i="1"/>
  <c r="H1051" i="1"/>
  <c r="H1060" i="1"/>
  <c r="G1066" i="1"/>
  <c r="G1070" i="1"/>
  <c r="G1095" i="1"/>
  <c r="G1099" i="1"/>
  <c r="G1116" i="1"/>
  <c r="H1118" i="1"/>
  <c r="G1122" i="1"/>
  <c r="H1123" i="1"/>
  <c r="G1129" i="1"/>
  <c r="H1135" i="1"/>
  <c r="H1145" i="1"/>
  <c r="G1160" i="1"/>
  <c r="G1166" i="1"/>
  <c r="G1169" i="1"/>
  <c r="G1175" i="1"/>
  <c r="H1187" i="1"/>
  <c r="G1189" i="1"/>
  <c r="H1193" i="1"/>
  <c r="G1206" i="1"/>
  <c r="G1211" i="1"/>
  <c r="D1215" i="1"/>
  <c r="G1217" i="1"/>
  <c r="G1241" i="1"/>
  <c r="H1247" i="1"/>
  <c r="H1249" i="1"/>
  <c r="G1253" i="1"/>
  <c r="G1281" i="1"/>
  <c r="H1283" i="1"/>
  <c r="H1317" i="1"/>
  <c r="H1319" i="1"/>
  <c r="G1321" i="1"/>
  <c r="G1325" i="1"/>
  <c r="H1331" i="1"/>
  <c r="G1333" i="1"/>
  <c r="G1343" i="1"/>
  <c r="G1349" i="1"/>
  <c r="H1359" i="1"/>
  <c r="H1361" i="1"/>
  <c r="G1363" i="1"/>
  <c r="H1368" i="1"/>
  <c r="H1370" i="1"/>
  <c r="G1372" i="1"/>
  <c r="C1376" i="1"/>
  <c r="H1376" i="1" s="1"/>
  <c r="H1394" i="1"/>
  <c r="G1415" i="1"/>
  <c r="H1448" i="1"/>
  <c r="J1450" i="1"/>
  <c r="J1463" i="1"/>
  <c r="J1465" i="1"/>
  <c r="G1470" i="1"/>
  <c r="J1471" i="1"/>
  <c r="H1476" i="1"/>
  <c r="E299" i="4"/>
  <c r="F299" i="4" s="1"/>
  <c r="E311" i="4"/>
  <c r="D306" i="1" s="1"/>
  <c r="F317" i="4"/>
  <c r="E50" i="4"/>
  <c r="D46" i="1" s="1"/>
  <c r="E82" i="4"/>
  <c r="D78" i="1" s="1"/>
  <c r="F225" i="4"/>
  <c r="D224" i="4"/>
  <c r="E459" i="4"/>
  <c r="D453" i="1" s="1"/>
  <c r="E625" i="4"/>
  <c r="D619" i="1" s="1"/>
  <c r="D643" i="4"/>
  <c r="F416" i="4"/>
  <c r="E484" i="4"/>
  <c r="D478" i="1" s="1"/>
  <c r="D515" i="4"/>
  <c r="F603" i="4"/>
  <c r="E87" i="5"/>
  <c r="D1065" i="1" s="1"/>
  <c r="G1416" i="1"/>
  <c r="E40" i="9"/>
  <c r="B40" i="9" s="1"/>
  <c r="B51" i="9"/>
  <c r="B52" i="9"/>
  <c r="E62" i="9"/>
  <c r="B62" i="9" s="1"/>
  <c r="E69" i="9"/>
  <c r="B69" i="9" s="1"/>
  <c r="E81" i="9"/>
  <c r="B81" i="9" s="1"/>
  <c r="B85" i="9"/>
  <c r="E89" i="9"/>
  <c r="B89" i="9" s="1"/>
  <c r="B101" i="9"/>
  <c r="B111" i="9"/>
  <c r="B112" i="9"/>
  <c r="E121" i="9"/>
  <c r="B121" i="9" s="1"/>
  <c r="E147" i="9"/>
  <c r="B147" i="9" s="1"/>
  <c r="B152" i="9"/>
  <c r="B155" i="9"/>
  <c r="B157" i="9"/>
  <c r="E158" i="9"/>
  <c r="B158" i="9" s="1"/>
  <c r="F218" i="9"/>
  <c r="B218" i="9" s="1"/>
  <c r="B223" i="9"/>
  <c r="F226" i="9"/>
  <c r="B226" i="9" s="1"/>
  <c r="B230" i="9"/>
  <c r="B239" i="9"/>
  <c r="F246" i="9"/>
  <c r="B246" i="9" s="1"/>
  <c r="B251" i="9"/>
  <c r="B252" i="9"/>
  <c r="F253" i="9"/>
  <c r="F263" i="9"/>
  <c r="B263" i="9" s="1"/>
  <c r="E282" i="9"/>
  <c r="B282" i="9" s="1"/>
  <c r="E288" i="9"/>
  <c r="B288" i="9" s="1"/>
  <c r="B292" i="9"/>
  <c r="E294" i="9"/>
  <c r="B294" i="9" s="1"/>
  <c r="B298" i="9"/>
  <c r="E643" i="4"/>
  <c r="D637" i="1" s="1"/>
  <c r="E529" i="4"/>
  <c r="D523" i="1" s="1"/>
  <c r="E263" i="4"/>
  <c r="D259" i="1" s="1"/>
  <c r="E363" i="4"/>
  <c r="D358" i="1" s="1"/>
  <c r="E143" i="9"/>
  <c r="B143" i="9" s="1"/>
  <c r="D134" i="5"/>
  <c r="F142" i="5"/>
  <c r="F180" i="5"/>
  <c r="D177" i="5"/>
  <c r="C1154" i="1" s="1"/>
  <c r="H1154" i="1" s="1"/>
  <c r="F239" i="5"/>
  <c r="D238" i="5"/>
  <c r="C1215" i="1" s="1"/>
  <c r="E23" i="9"/>
  <c r="B23" i="9" s="1"/>
  <c r="E27" i="9"/>
  <c r="B27" i="9" s="1"/>
  <c r="E37" i="9"/>
  <c r="B37" i="9" s="1"/>
  <c r="B46" i="9"/>
  <c r="B87" i="9"/>
  <c r="E99" i="9"/>
  <c r="B99" i="9" s="1"/>
  <c r="E106" i="9"/>
  <c r="B106" i="9" s="1"/>
  <c r="E124" i="9"/>
  <c r="B124" i="9" s="1"/>
  <c r="E132" i="9"/>
  <c r="B132" i="9" s="1"/>
  <c r="B138" i="9"/>
  <c r="E146" i="9"/>
  <c r="B146" i="9" s="1"/>
  <c r="E159" i="9"/>
  <c r="B159" i="9" s="1"/>
  <c r="B216" i="9"/>
  <c r="F227" i="9"/>
  <c r="B243" i="9"/>
  <c r="F254" i="9"/>
  <c r="B254" i="9" s="1"/>
  <c r="F262" i="9"/>
  <c r="B262" i="9" s="1"/>
  <c r="D24" i="8"/>
  <c r="C1499" i="1" s="1"/>
  <c r="G1499" i="1" s="1"/>
  <c r="B25" i="9"/>
  <c r="B49" i="9"/>
  <c r="B77" i="9"/>
  <c r="B91" i="9"/>
  <c r="B109" i="9"/>
  <c r="E128" i="9"/>
  <c r="B128" i="9" s="1"/>
  <c r="B141" i="9"/>
  <c r="F241" i="9"/>
  <c r="B241" i="9" s="1"/>
  <c r="F259" i="9"/>
  <c r="B259" i="9" s="1"/>
  <c r="B286" i="9"/>
  <c r="B296" i="9"/>
  <c r="B301" i="9"/>
  <c r="E421" i="4"/>
  <c r="D415" i="1" s="1"/>
  <c r="E593" i="4"/>
  <c r="D587" i="1" s="1"/>
  <c r="E275" i="9"/>
  <c r="B275" i="9" s="1"/>
  <c r="E31" i="9"/>
  <c r="B31" i="9" s="1"/>
  <c r="E41" i="9"/>
  <c r="B41" i="9" s="1"/>
  <c r="E55" i="9"/>
  <c r="B55" i="9" s="1"/>
  <c r="E73" i="9"/>
  <c r="B73" i="9" s="1"/>
  <c r="E83" i="9"/>
  <c r="B83" i="9" s="1"/>
  <c r="E98" i="9"/>
  <c r="B98" i="9" s="1"/>
  <c r="E103" i="9"/>
  <c r="B103" i="9" s="1"/>
  <c r="E115" i="9"/>
  <c r="B115" i="9" s="1"/>
  <c r="E119" i="9"/>
  <c r="B119" i="9" s="1"/>
  <c r="E126" i="9"/>
  <c r="B126" i="9" s="1"/>
  <c r="E134" i="9"/>
  <c r="B134" i="9" s="1"/>
  <c r="E148" i="9"/>
  <c r="B148" i="9" s="1"/>
  <c r="F219" i="9"/>
  <c r="B219" i="9" s="1"/>
  <c r="F220" i="9"/>
  <c r="B220" i="9" s="1"/>
  <c r="F231" i="9"/>
  <c r="B231" i="9" s="1"/>
  <c r="F232" i="9"/>
  <c r="B235" i="9"/>
  <c r="F237" i="9"/>
  <c r="B237" i="9" s="1"/>
  <c r="F238" i="9"/>
  <c r="B238" i="9" s="1"/>
  <c r="B244" i="9"/>
  <c r="F249" i="9"/>
  <c r="B249" i="9" s="1"/>
  <c r="F250" i="9"/>
  <c r="F255" i="9"/>
  <c r="B255" i="9" s="1"/>
  <c r="F256" i="9"/>
  <c r="B256" i="9" s="1"/>
  <c r="F267" i="9"/>
  <c r="B267" i="9" s="1"/>
  <c r="F268" i="9"/>
  <c r="B271" i="9"/>
  <c r="E283" i="9"/>
  <c r="B283" i="9" s="1"/>
  <c r="E285" i="9"/>
  <c r="B285" i="9" s="1"/>
  <c r="B300" i="9"/>
  <c r="B305" i="9"/>
  <c r="E299" i="9"/>
  <c r="B299" i="9" s="1"/>
  <c r="E303" i="9"/>
  <c r="B303" i="9" s="1"/>
  <c r="E33" i="9"/>
  <c r="B33" i="9" s="1"/>
  <c r="E295" i="9"/>
  <c r="B295" i="9" s="1"/>
  <c r="E293" i="9"/>
  <c r="E297" i="9"/>
  <c r="B297" i="9" s="1"/>
  <c r="G279" i="9"/>
  <c r="E279" i="9" s="1"/>
  <c r="B279" i="9" s="1"/>
  <c r="G169" i="9"/>
  <c r="E169" i="9" s="1"/>
  <c r="B169" i="9" s="1"/>
  <c r="H92" i="1"/>
  <c r="G92" i="1"/>
  <c r="H98" i="1"/>
  <c r="G98" i="1"/>
  <c r="H242" i="1"/>
  <c r="G242" i="1"/>
  <c r="H341" i="1"/>
  <c r="G341" i="1"/>
  <c r="H704" i="1"/>
  <c r="G704" i="1"/>
  <c r="H74" i="1"/>
  <c r="G74" i="1"/>
  <c r="G84" i="1"/>
  <c r="G96" i="1"/>
  <c r="G126" i="1"/>
  <c r="H200" i="1"/>
  <c r="G200" i="1"/>
  <c r="H212" i="1"/>
  <c r="G212" i="1"/>
  <c r="G222" i="1"/>
  <c r="G234" i="1"/>
  <c r="H263" i="1"/>
  <c r="G263" i="1"/>
  <c r="G291" i="1"/>
  <c r="G300" i="1"/>
  <c r="G309" i="1"/>
  <c r="H323" i="1"/>
  <c r="G323" i="1"/>
  <c r="H332" i="1"/>
  <c r="G332" i="1"/>
  <c r="G348" i="1"/>
  <c r="H404" i="1"/>
  <c r="G404" i="1"/>
  <c r="H461" i="1"/>
  <c r="G461" i="1"/>
  <c r="G468" i="1"/>
  <c r="G477" i="1"/>
  <c r="H513" i="1"/>
  <c r="G513" i="1"/>
  <c r="H581" i="1"/>
  <c r="G581" i="1"/>
  <c r="H659" i="1"/>
  <c r="G659" i="1"/>
  <c r="H713" i="1"/>
  <c r="G713" i="1"/>
  <c r="H788" i="1"/>
  <c r="G788" i="1"/>
  <c r="H20" i="1"/>
  <c r="G20" i="1"/>
  <c r="H38" i="1"/>
  <c r="G38" i="1"/>
  <c r="H44" i="1"/>
  <c r="G44" i="1"/>
  <c r="G54" i="1"/>
  <c r="G60" i="1"/>
  <c r="G72" i="1"/>
  <c r="H90" i="1"/>
  <c r="H132" i="1"/>
  <c r="H164" i="1"/>
  <c r="G164" i="1"/>
  <c r="H176" i="1"/>
  <c r="G176" i="1"/>
  <c r="H188" i="1"/>
  <c r="G188" i="1"/>
  <c r="G204" i="1"/>
  <c r="H240" i="1"/>
  <c r="G249" i="1"/>
  <c r="H254" i="1"/>
  <c r="G254" i="1"/>
  <c r="G258" i="1"/>
  <c r="H344" i="1"/>
  <c r="G344" i="1"/>
  <c r="G369" i="1"/>
  <c r="G378" i="1"/>
  <c r="G387" i="1"/>
  <c r="H392" i="1"/>
  <c r="G392" i="1"/>
  <c r="H401" i="1"/>
  <c r="G401" i="1"/>
  <c r="G420" i="1"/>
  <c r="G429" i="1"/>
  <c r="G447" i="1"/>
  <c r="H452" i="1"/>
  <c r="G452" i="1"/>
  <c r="H540" i="1"/>
  <c r="G540" i="1"/>
  <c r="H558" i="1"/>
  <c r="G558" i="1"/>
  <c r="H599" i="1"/>
  <c r="G599" i="1"/>
  <c r="H668" i="1"/>
  <c r="G668" i="1"/>
  <c r="H722" i="1"/>
  <c r="G722" i="1"/>
  <c r="G777" i="1"/>
  <c r="H777" i="1"/>
  <c r="G849" i="1"/>
  <c r="H849" i="1"/>
  <c r="H989" i="1"/>
  <c r="G989" i="1"/>
  <c r="G6" i="1"/>
  <c r="G12" i="1"/>
  <c r="G18" i="1"/>
  <c r="G24" i="1"/>
  <c r="G30" i="1"/>
  <c r="G42" i="1"/>
  <c r="H48" i="1"/>
  <c r="H66" i="1"/>
  <c r="H83" i="1"/>
  <c r="G83" i="1"/>
  <c r="H89" i="1"/>
  <c r="G89" i="1"/>
  <c r="H95" i="1"/>
  <c r="G95" i="1"/>
  <c r="H101" i="1"/>
  <c r="G101" i="1"/>
  <c r="H107" i="1"/>
  <c r="G107" i="1"/>
  <c r="H113" i="1"/>
  <c r="G113" i="1"/>
  <c r="H119" i="1"/>
  <c r="G119" i="1"/>
  <c r="H125" i="1"/>
  <c r="G125" i="1"/>
  <c r="H131" i="1"/>
  <c r="G131" i="1"/>
  <c r="G141" i="1"/>
  <c r="H152" i="1"/>
  <c r="G152" i="1"/>
  <c r="H158" i="1"/>
  <c r="G158" i="1"/>
  <c r="G162" i="1"/>
  <c r="G168" i="1"/>
  <c r="G174" i="1"/>
  <c r="G180" i="1"/>
  <c r="G186" i="1"/>
  <c r="H198" i="1"/>
  <c r="H210" i="1"/>
  <c r="H216" i="1"/>
  <c r="H221" i="1"/>
  <c r="G221" i="1"/>
  <c r="H227" i="1"/>
  <c r="G227" i="1"/>
  <c r="H233" i="1"/>
  <c r="G233" i="1"/>
  <c r="H239" i="1"/>
  <c r="G239" i="1"/>
  <c r="G261" i="1"/>
  <c r="H266" i="1"/>
  <c r="G266" i="1"/>
  <c r="G270" i="1"/>
  <c r="H275" i="1"/>
  <c r="G275" i="1"/>
  <c r="G279" i="1"/>
  <c r="H284" i="1"/>
  <c r="G284" i="1"/>
  <c r="H290" i="1"/>
  <c r="G290" i="1"/>
  <c r="H299" i="1"/>
  <c r="G299" i="1"/>
  <c r="G303" i="1"/>
  <c r="H308" i="1"/>
  <c r="G308" i="1"/>
  <c r="G312" i="1"/>
  <c r="H317" i="1"/>
  <c r="G317" i="1"/>
  <c r="G321" i="1"/>
  <c r="H326" i="1"/>
  <c r="G326" i="1"/>
  <c r="G330" i="1"/>
  <c r="H335" i="1"/>
  <c r="G335" i="1"/>
  <c r="H347" i="1"/>
  <c r="G347" i="1"/>
  <c r="G351" i="1"/>
  <c r="H356" i="1"/>
  <c r="G356" i="1"/>
  <c r="H455" i="1"/>
  <c r="G455" i="1"/>
  <c r="G459" i="1"/>
  <c r="H464" i="1"/>
  <c r="G464" i="1"/>
  <c r="H467" i="1"/>
  <c r="G467" i="1"/>
  <c r="G471" i="1"/>
  <c r="H476" i="1"/>
  <c r="G476" i="1"/>
  <c r="H483" i="1"/>
  <c r="G483" i="1"/>
  <c r="H501" i="1"/>
  <c r="G501" i="1"/>
  <c r="H519" i="1"/>
  <c r="G519" i="1"/>
  <c r="H525" i="1"/>
  <c r="G525" i="1"/>
  <c r="H543" i="1"/>
  <c r="G543" i="1"/>
  <c r="H608" i="1"/>
  <c r="G608" i="1"/>
  <c r="H632" i="1"/>
  <c r="G632" i="1"/>
  <c r="H677" i="1"/>
  <c r="G677" i="1"/>
  <c r="H731" i="1"/>
  <c r="G731" i="1"/>
  <c r="H740" i="1"/>
  <c r="G740" i="1"/>
  <c r="G885" i="1"/>
  <c r="H885" i="1"/>
  <c r="G903" i="1"/>
  <c r="H903" i="1"/>
  <c r="G921" i="1"/>
  <c r="H921" i="1"/>
  <c r="G939" i="1"/>
  <c r="H939" i="1"/>
  <c r="G957" i="1"/>
  <c r="H957" i="1"/>
  <c r="G975" i="1"/>
  <c r="H975" i="1"/>
  <c r="G1224" i="1"/>
  <c r="H1224" i="1"/>
  <c r="H1228" i="1"/>
  <c r="G1228" i="1"/>
  <c r="H1285" i="1"/>
  <c r="G1285" i="1"/>
  <c r="H104" i="1"/>
  <c r="G104" i="1"/>
  <c r="H122" i="1"/>
  <c r="G122" i="1"/>
  <c r="H149" i="1"/>
  <c r="G149" i="1"/>
  <c r="H155" i="1"/>
  <c r="G155" i="1"/>
  <c r="H236" i="1"/>
  <c r="G236" i="1"/>
  <c r="H371" i="1"/>
  <c r="G371" i="1"/>
  <c r="H380" i="1"/>
  <c r="G380" i="1"/>
  <c r="H422" i="1"/>
  <c r="G422" i="1"/>
  <c r="H431" i="1"/>
  <c r="G431" i="1"/>
  <c r="H492" i="1"/>
  <c r="G492" i="1"/>
  <c r="H510" i="1"/>
  <c r="G510" i="1"/>
  <c r="H534" i="1"/>
  <c r="G534" i="1"/>
  <c r="H552" i="1"/>
  <c r="G552" i="1"/>
  <c r="H563" i="1"/>
  <c r="G563" i="1"/>
  <c r="H56" i="1"/>
  <c r="G56" i="1"/>
  <c r="H68" i="1"/>
  <c r="G68" i="1"/>
  <c r="G108" i="1"/>
  <c r="G228" i="1"/>
  <c r="H272" i="1"/>
  <c r="G272" i="1"/>
  <c r="H281" i="1"/>
  <c r="G281" i="1"/>
  <c r="H296" i="1"/>
  <c r="G296" i="1"/>
  <c r="H305" i="1"/>
  <c r="G305" i="1"/>
  <c r="G318" i="1"/>
  <c r="G336" i="1"/>
  <c r="G456" i="1"/>
  <c r="H495" i="1"/>
  <c r="G495" i="1"/>
  <c r="H537" i="1"/>
  <c r="G537" i="1"/>
  <c r="H590" i="1"/>
  <c r="G590" i="1"/>
  <c r="H860" i="1"/>
  <c r="G860" i="1"/>
  <c r="H1533" i="1"/>
  <c r="G1533" i="1"/>
  <c r="H14" i="1"/>
  <c r="G14" i="1"/>
  <c r="H26" i="1"/>
  <c r="G26" i="1"/>
  <c r="H32" i="1"/>
  <c r="G32" i="1"/>
  <c r="H114" i="1"/>
  <c r="H153" i="1"/>
  <c r="H170" i="1"/>
  <c r="G170" i="1"/>
  <c r="H182" i="1"/>
  <c r="G182" i="1"/>
  <c r="G360" i="1"/>
  <c r="H374" i="1"/>
  <c r="G374" i="1"/>
  <c r="H383" i="1"/>
  <c r="G383" i="1"/>
  <c r="H413" i="1"/>
  <c r="G413" i="1"/>
  <c r="G438" i="1"/>
  <c r="H516" i="1"/>
  <c r="G516" i="1"/>
  <c r="G813" i="1"/>
  <c r="H813" i="1"/>
  <c r="G36" i="1"/>
  <c r="H47" i="1"/>
  <c r="G47" i="1"/>
  <c r="H53" i="1"/>
  <c r="G53" i="1"/>
  <c r="H59" i="1"/>
  <c r="G59" i="1"/>
  <c r="H65" i="1"/>
  <c r="G65" i="1"/>
  <c r="H71" i="1"/>
  <c r="G71" i="1"/>
  <c r="H77" i="1"/>
  <c r="G77" i="1"/>
  <c r="H197" i="1"/>
  <c r="G197" i="1"/>
  <c r="H203" i="1"/>
  <c r="G203" i="1"/>
  <c r="H209" i="1"/>
  <c r="G209" i="1"/>
  <c r="H215" i="1"/>
  <c r="G215" i="1"/>
  <c r="G237" i="1"/>
  <c r="G243" i="1"/>
  <c r="G252" i="1"/>
  <c r="H257" i="1"/>
  <c r="G257" i="1"/>
  <c r="G342" i="1"/>
  <c r="H359" i="1"/>
  <c r="G359" i="1"/>
  <c r="G363" i="1"/>
  <c r="H368" i="1"/>
  <c r="G368" i="1"/>
  <c r="G372" i="1"/>
  <c r="H377" i="1"/>
  <c r="G377" i="1"/>
  <c r="G381" i="1"/>
  <c r="H386" i="1"/>
  <c r="G386" i="1"/>
  <c r="G390" i="1"/>
  <c r="H395" i="1"/>
  <c r="G395" i="1"/>
  <c r="G399" i="1"/>
  <c r="G411" i="1"/>
  <c r="H419" i="1"/>
  <c r="G419" i="1"/>
  <c r="G423" i="1"/>
  <c r="H428" i="1"/>
  <c r="G428" i="1"/>
  <c r="G432" i="1"/>
  <c r="H437" i="1"/>
  <c r="G437" i="1"/>
  <c r="G441" i="1"/>
  <c r="H446" i="1"/>
  <c r="G446" i="1"/>
  <c r="G450" i="1"/>
  <c r="H486" i="1"/>
  <c r="G486" i="1"/>
  <c r="H504" i="1"/>
  <c r="G504" i="1"/>
  <c r="H528" i="1"/>
  <c r="G528" i="1"/>
  <c r="H546" i="1"/>
  <c r="G546" i="1"/>
  <c r="H617" i="1"/>
  <c r="G617" i="1"/>
  <c r="H626" i="1"/>
  <c r="G626" i="1"/>
  <c r="H686" i="1"/>
  <c r="G686" i="1"/>
  <c r="H770" i="1"/>
  <c r="G770" i="1"/>
  <c r="H806" i="1"/>
  <c r="G806" i="1"/>
  <c r="H842" i="1"/>
  <c r="G842" i="1"/>
  <c r="H878" i="1"/>
  <c r="G878" i="1"/>
  <c r="H80" i="1"/>
  <c r="G80" i="1"/>
  <c r="H86" i="1"/>
  <c r="G86" i="1"/>
  <c r="H110" i="1"/>
  <c r="G110" i="1"/>
  <c r="H128" i="1"/>
  <c r="G128" i="1"/>
  <c r="H134" i="1"/>
  <c r="G134" i="1"/>
  <c r="H224" i="1"/>
  <c r="G224" i="1"/>
  <c r="H230" i="1"/>
  <c r="G230" i="1"/>
  <c r="H251" i="1"/>
  <c r="G251" i="1"/>
  <c r="H362" i="1"/>
  <c r="G362" i="1"/>
  <c r="H389" i="1"/>
  <c r="G389" i="1"/>
  <c r="H398" i="1"/>
  <c r="G398" i="1"/>
  <c r="H440" i="1"/>
  <c r="G440" i="1"/>
  <c r="H449" i="1"/>
  <c r="G449" i="1"/>
  <c r="H650" i="1"/>
  <c r="G650" i="1"/>
  <c r="H50" i="1"/>
  <c r="G50" i="1"/>
  <c r="H62" i="1"/>
  <c r="G62" i="1"/>
  <c r="H194" i="1"/>
  <c r="G194" i="1"/>
  <c r="H206" i="1"/>
  <c r="G206" i="1"/>
  <c r="H218" i="1"/>
  <c r="G218" i="1"/>
  <c r="G267" i="1"/>
  <c r="G276" i="1"/>
  <c r="H314" i="1"/>
  <c r="G314" i="1"/>
  <c r="G327" i="1"/>
  <c r="H353" i="1"/>
  <c r="G353" i="1"/>
  <c r="G357" i="1"/>
  <c r="G465" i="1"/>
  <c r="H473" i="1"/>
  <c r="G473" i="1"/>
  <c r="H555" i="1"/>
  <c r="G555" i="1"/>
  <c r="H572" i="1"/>
  <c r="G572" i="1"/>
  <c r="H742" i="1"/>
  <c r="G742" i="1"/>
  <c r="H824" i="1"/>
  <c r="G824" i="1"/>
  <c r="G1008" i="1"/>
  <c r="H1008" i="1"/>
  <c r="H1555" i="1"/>
  <c r="G1555" i="1"/>
  <c r="H8" i="1"/>
  <c r="G8" i="1"/>
  <c r="H137" i="1"/>
  <c r="G137" i="1"/>
  <c r="H143" i="1"/>
  <c r="G143" i="1"/>
  <c r="H245" i="1"/>
  <c r="G245" i="1"/>
  <c r="H365" i="1"/>
  <c r="G365" i="1"/>
  <c r="G396" i="1"/>
  <c r="H416" i="1"/>
  <c r="G416" i="1"/>
  <c r="H425" i="1"/>
  <c r="G425" i="1"/>
  <c r="H434" i="1"/>
  <c r="G434" i="1"/>
  <c r="H443" i="1"/>
  <c r="G443" i="1"/>
  <c r="H480" i="1"/>
  <c r="G480" i="1"/>
  <c r="H498" i="1"/>
  <c r="G498" i="1"/>
  <c r="G5" i="1"/>
  <c r="H5" i="1"/>
  <c r="H11" i="1"/>
  <c r="G11" i="1"/>
  <c r="H17" i="1"/>
  <c r="G17" i="1"/>
  <c r="H23" i="1"/>
  <c r="G23" i="1"/>
  <c r="H29" i="1"/>
  <c r="G29" i="1"/>
  <c r="H35" i="1"/>
  <c r="G35" i="1"/>
  <c r="H41" i="1"/>
  <c r="G41" i="1"/>
  <c r="H140" i="1"/>
  <c r="G140" i="1"/>
  <c r="H146" i="1"/>
  <c r="G146" i="1"/>
  <c r="H161" i="1"/>
  <c r="G161" i="1"/>
  <c r="H167" i="1"/>
  <c r="G167" i="1"/>
  <c r="H173" i="1"/>
  <c r="G173" i="1"/>
  <c r="H179" i="1"/>
  <c r="G179" i="1"/>
  <c r="H185" i="1"/>
  <c r="G185" i="1"/>
  <c r="H191" i="1"/>
  <c r="G191" i="1"/>
  <c r="H260" i="1"/>
  <c r="G260" i="1"/>
  <c r="H269" i="1"/>
  <c r="G269" i="1"/>
  <c r="H278" i="1"/>
  <c r="G278" i="1"/>
  <c r="H302" i="1"/>
  <c r="G302" i="1"/>
  <c r="H311" i="1"/>
  <c r="G311" i="1"/>
  <c r="H320" i="1"/>
  <c r="G320" i="1"/>
  <c r="H329" i="1"/>
  <c r="G329" i="1"/>
  <c r="H338" i="1"/>
  <c r="G338" i="1"/>
  <c r="H350" i="1"/>
  <c r="G350" i="1"/>
  <c r="H458" i="1"/>
  <c r="G458" i="1"/>
  <c r="H470" i="1"/>
  <c r="G470" i="1"/>
  <c r="H479" i="1"/>
  <c r="G479" i="1"/>
  <c r="H489" i="1"/>
  <c r="G489" i="1"/>
  <c r="H507" i="1"/>
  <c r="G507" i="1"/>
  <c r="H531" i="1"/>
  <c r="G531" i="1"/>
  <c r="H549" i="1"/>
  <c r="G549" i="1"/>
  <c r="H641" i="1"/>
  <c r="G641" i="1"/>
  <c r="H695" i="1"/>
  <c r="G695" i="1"/>
  <c r="G759" i="1"/>
  <c r="H759" i="1"/>
  <c r="G795" i="1"/>
  <c r="H795" i="1"/>
  <c r="G831" i="1"/>
  <c r="H831" i="1"/>
  <c r="G867" i="1"/>
  <c r="H867" i="1"/>
  <c r="G1113" i="1"/>
  <c r="H1113" i="1"/>
  <c r="H565" i="1"/>
  <c r="G565" i="1"/>
  <c r="H583" i="1"/>
  <c r="G583" i="1"/>
  <c r="H592" i="1"/>
  <c r="G592" i="1"/>
  <c r="H601" i="1"/>
  <c r="G601" i="1"/>
  <c r="H610" i="1"/>
  <c r="G610" i="1"/>
  <c r="H628" i="1"/>
  <c r="G628" i="1"/>
  <c r="H643" i="1"/>
  <c r="G643" i="1"/>
  <c r="H652" i="1"/>
  <c r="G652" i="1"/>
  <c r="H661" i="1"/>
  <c r="G661" i="1"/>
  <c r="H670" i="1"/>
  <c r="G670" i="1"/>
  <c r="H679" i="1"/>
  <c r="G679" i="1"/>
  <c r="H688" i="1"/>
  <c r="G688" i="1"/>
  <c r="H697" i="1"/>
  <c r="G697" i="1"/>
  <c r="H706" i="1"/>
  <c r="G706" i="1"/>
  <c r="H715" i="1"/>
  <c r="G715" i="1"/>
  <c r="H724" i="1"/>
  <c r="G724" i="1"/>
  <c r="H733" i="1"/>
  <c r="G733" i="1"/>
  <c r="G744" i="1"/>
  <c r="H744" i="1"/>
  <c r="H746" i="1"/>
  <c r="G746" i="1"/>
  <c r="H757" i="1"/>
  <c r="G757" i="1"/>
  <c r="H775" i="1"/>
  <c r="G775" i="1"/>
  <c r="H793" i="1"/>
  <c r="G793" i="1"/>
  <c r="H811" i="1"/>
  <c r="G811" i="1"/>
  <c r="H829" i="1"/>
  <c r="G829" i="1"/>
  <c r="H847" i="1"/>
  <c r="G847" i="1"/>
  <c r="H865" i="1"/>
  <c r="G865" i="1"/>
  <c r="H883" i="1"/>
  <c r="G883" i="1"/>
  <c r="H901" i="1"/>
  <c r="G901" i="1"/>
  <c r="H919" i="1"/>
  <c r="G919" i="1"/>
  <c r="H937" i="1"/>
  <c r="G937" i="1"/>
  <c r="H955" i="1"/>
  <c r="G955" i="1"/>
  <c r="H973" i="1"/>
  <c r="G973" i="1"/>
  <c r="H1006" i="1"/>
  <c r="G1006" i="1"/>
  <c r="G1037" i="1"/>
  <c r="H1037" i="1"/>
  <c r="G1088" i="1"/>
  <c r="H1088" i="1"/>
  <c r="G1094" i="1"/>
  <c r="H1094" i="1"/>
  <c r="G1097" i="1"/>
  <c r="H1097" i="1"/>
  <c r="H1110" i="1"/>
  <c r="G1110" i="1"/>
  <c r="H1162" i="1"/>
  <c r="G1162" i="1"/>
  <c r="H1165" i="1"/>
  <c r="G1165" i="1"/>
  <c r="G1174" i="1"/>
  <c r="H1174" i="1"/>
  <c r="G1269" i="1"/>
  <c r="H1269" i="1"/>
  <c r="G1288" i="1"/>
  <c r="H1288" i="1"/>
  <c r="H1547" i="1"/>
  <c r="G1547" i="1"/>
  <c r="G771" i="1"/>
  <c r="H771" i="1"/>
  <c r="G789" i="1"/>
  <c r="H789" i="1"/>
  <c r="G807" i="1"/>
  <c r="H807" i="1"/>
  <c r="G825" i="1"/>
  <c r="H825" i="1"/>
  <c r="G843" i="1"/>
  <c r="H843" i="1"/>
  <c r="G861" i="1"/>
  <c r="H861" i="1"/>
  <c r="G879" i="1"/>
  <c r="H879" i="1"/>
  <c r="G897" i="1"/>
  <c r="H897" i="1"/>
  <c r="G915" i="1"/>
  <c r="H915" i="1"/>
  <c r="G933" i="1"/>
  <c r="H933" i="1"/>
  <c r="G951" i="1"/>
  <c r="H951" i="1"/>
  <c r="G969" i="1"/>
  <c r="H969" i="1"/>
  <c r="G1002" i="1"/>
  <c r="H1002" i="1"/>
  <c r="H1020" i="1"/>
  <c r="G1020" i="1"/>
  <c r="G1201" i="1"/>
  <c r="G1209" i="1"/>
  <c r="H1209" i="1"/>
  <c r="G1263" i="1"/>
  <c r="H1263" i="1"/>
  <c r="H1458" i="1"/>
  <c r="J1458" i="1"/>
  <c r="G1458" i="1"/>
  <c r="I1458" i="1" s="1"/>
  <c r="G482" i="1"/>
  <c r="G485" i="1"/>
  <c r="G488" i="1"/>
  <c r="G491" i="1"/>
  <c r="G494" i="1"/>
  <c r="G497" i="1"/>
  <c r="G500" i="1"/>
  <c r="G503" i="1"/>
  <c r="G506" i="1"/>
  <c r="G512" i="1"/>
  <c r="G515" i="1"/>
  <c r="G518" i="1"/>
  <c r="G521" i="1"/>
  <c r="G524" i="1"/>
  <c r="G527" i="1"/>
  <c r="G530" i="1"/>
  <c r="G533" i="1"/>
  <c r="G536" i="1"/>
  <c r="G539" i="1"/>
  <c r="G542" i="1"/>
  <c r="G545" i="1"/>
  <c r="G548" i="1"/>
  <c r="G551" i="1"/>
  <c r="G554" i="1"/>
  <c r="G557" i="1"/>
  <c r="G560" i="1"/>
  <c r="H562" i="1"/>
  <c r="G562" i="1"/>
  <c r="G569" i="1"/>
  <c r="H571" i="1"/>
  <c r="G571" i="1"/>
  <c r="G578" i="1"/>
  <c r="H580" i="1"/>
  <c r="G580" i="1"/>
  <c r="H589" i="1"/>
  <c r="G589" i="1"/>
  <c r="G596" i="1"/>
  <c r="H598" i="1"/>
  <c r="G598" i="1"/>
  <c r="G605" i="1"/>
  <c r="H607" i="1"/>
  <c r="G607" i="1"/>
  <c r="G614" i="1"/>
  <c r="H616" i="1"/>
  <c r="G616" i="1"/>
  <c r="G623" i="1"/>
  <c r="H625" i="1"/>
  <c r="G625" i="1"/>
  <c r="H631" i="1"/>
  <c r="G631" i="1"/>
  <c r="G647" i="1"/>
  <c r="H649" i="1"/>
  <c r="G649" i="1"/>
  <c r="G656" i="1"/>
  <c r="H658" i="1"/>
  <c r="G658" i="1"/>
  <c r="G665" i="1"/>
  <c r="H667" i="1"/>
  <c r="G667" i="1"/>
  <c r="G674" i="1"/>
  <c r="H676" i="1"/>
  <c r="G676" i="1"/>
  <c r="G683" i="1"/>
  <c r="H685" i="1"/>
  <c r="G685" i="1"/>
  <c r="G692" i="1"/>
  <c r="H694" i="1"/>
  <c r="G694" i="1"/>
  <c r="G701" i="1"/>
  <c r="H703" i="1"/>
  <c r="G703" i="1"/>
  <c r="G710" i="1"/>
  <c r="H712" i="1"/>
  <c r="G712" i="1"/>
  <c r="G719" i="1"/>
  <c r="H721" i="1"/>
  <c r="G721" i="1"/>
  <c r="G728" i="1"/>
  <c r="H730" i="1"/>
  <c r="G730" i="1"/>
  <c r="G737" i="1"/>
  <c r="G741" i="1"/>
  <c r="H741" i="1"/>
  <c r="G749" i="1"/>
  <c r="G753" i="1"/>
  <c r="H753" i="1"/>
  <c r="H755" i="1"/>
  <c r="G755" i="1"/>
  <c r="G764" i="1"/>
  <c r="H769" i="1"/>
  <c r="G769" i="1"/>
  <c r="G782" i="1"/>
  <c r="H787" i="1"/>
  <c r="G787" i="1"/>
  <c r="G800" i="1"/>
  <c r="H805" i="1"/>
  <c r="G805" i="1"/>
  <c r="G818" i="1"/>
  <c r="H823" i="1"/>
  <c r="G823" i="1"/>
  <c r="G836" i="1"/>
  <c r="H841" i="1"/>
  <c r="G841" i="1"/>
  <c r="G854" i="1"/>
  <c r="H859" i="1"/>
  <c r="G859" i="1"/>
  <c r="G872" i="1"/>
  <c r="H877" i="1"/>
  <c r="G877" i="1"/>
  <c r="H895" i="1"/>
  <c r="G895" i="1"/>
  <c r="H913" i="1"/>
  <c r="G913" i="1"/>
  <c r="H931" i="1"/>
  <c r="G931" i="1"/>
  <c r="H949" i="1"/>
  <c r="G949" i="1"/>
  <c r="H967" i="1"/>
  <c r="G967" i="1"/>
  <c r="H1000" i="1"/>
  <c r="G1000" i="1"/>
  <c r="H1018" i="1"/>
  <c r="G1018" i="1"/>
  <c r="G1082" i="1"/>
  <c r="H1082" i="1"/>
  <c r="G1139" i="1"/>
  <c r="H1139" i="1"/>
  <c r="G739" i="1"/>
  <c r="H747" i="1"/>
  <c r="G751" i="1"/>
  <c r="G765" i="1"/>
  <c r="H765" i="1"/>
  <c r="G783" i="1"/>
  <c r="H783" i="1"/>
  <c r="G801" i="1"/>
  <c r="H801" i="1"/>
  <c r="G819" i="1"/>
  <c r="H819" i="1"/>
  <c r="G837" i="1"/>
  <c r="H837" i="1"/>
  <c r="G855" i="1"/>
  <c r="H855" i="1"/>
  <c r="G873" i="1"/>
  <c r="H873" i="1"/>
  <c r="G891" i="1"/>
  <c r="H891" i="1"/>
  <c r="G909" i="1"/>
  <c r="H909" i="1"/>
  <c r="G927" i="1"/>
  <c r="H927" i="1"/>
  <c r="G945" i="1"/>
  <c r="H945" i="1"/>
  <c r="G963" i="1"/>
  <c r="H963" i="1"/>
  <c r="G981" i="1"/>
  <c r="H981" i="1"/>
  <c r="G996" i="1"/>
  <c r="H996" i="1"/>
  <c r="G1014" i="1"/>
  <c r="H1014" i="1"/>
  <c r="H1043" i="1"/>
  <c r="G1043" i="1"/>
  <c r="H1045" i="1"/>
  <c r="G1045" i="1"/>
  <c r="G1064" i="1"/>
  <c r="H1064" i="1"/>
  <c r="G1073" i="1"/>
  <c r="H1073" i="1"/>
  <c r="G1080" i="1"/>
  <c r="H1080" i="1"/>
  <c r="G1121" i="1"/>
  <c r="H1121" i="1"/>
  <c r="G1130" i="1"/>
  <c r="H1130" i="1"/>
  <c r="G1379" i="1"/>
  <c r="H1379" i="1"/>
  <c r="J1442" i="1"/>
  <c r="G1442" i="1"/>
  <c r="H1442"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8" i="1"/>
  <c r="G748" i="1"/>
  <c r="G758" i="1"/>
  <c r="H763" i="1"/>
  <c r="G763" i="1"/>
  <c r="G776" i="1"/>
  <c r="H781" i="1"/>
  <c r="G781" i="1"/>
  <c r="G794" i="1"/>
  <c r="H799" i="1"/>
  <c r="G799" i="1"/>
  <c r="G812" i="1"/>
  <c r="H817" i="1"/>
  <c r="G817" i="1"/>
  <c r="G830" i="1"/>
  <c r="H835" i="1"/>
  <c r="G835" i="1"/>
  <c r="G848" i="1"/>
  <c r="H853" i="1"/>
  <c r="G853" i="1"/>
  <c r="G866" i="1"/>
  <c r="H871" i="1"/>
  <c r="G871" i="1"/>
  <c r="H889" i="1"/>
  <c r="G889" i="1"/>
  <c r="H907" i="1"/>
  <c r="G907" i="1"/>
  <c r="H925" i="1"/>
  <c r="G925" i="1"/>
  <c r="H943" i="1"/>
  <c r="G943" i="1"/>
  <c r="H961" i="1"/>
  <c r="G961" i="1"/>
  <c r="H979" i="1"/>
  <c r="G979" i="1"/>
  <c r="H994" i="1"/>
  <c r="G994" i="1"/>
  <c r="H1012" i="1"/>
  <c r="G1012" i="1"/>
  <c r="G1041" i="1"/>
  <c r="H1041" i="1"/>
  <c r="G1176" i="1"/>
  <c r="H1176" i="1"/>
  <c r="H1180" i="1"/>
  <c r="G1180" i="1"/>
  <c r="G1362" i="1"/>
  <c r="H1362" i="1"/>
  <c r="G738" i="1"/>
  <c r="H1054" i="1"/>
  <c r="G1054" i="1"/>
  <c r="H1077" i="1"/>
  <c r="G1077" i="1"/>
  <c r="G1089" i="1"/>
  <c r="H1104" i="1"/>
  <c r="H1137" i="1"/>
  <c r="G1137" i="1"/>
  <c r="G1149" i="1"/>
  <c r="H1149" i="1"/>
  <c r="G1186" i="1"/>
  <c r="H1186" i="1"/>
  <c r="G1204" i="1"/>
  <c r="H1204" i="1"/>
  <c r="G1212" i="1"/>
  <c r="H1212" i="1"/>
  <c r="G1242" i="1"/>
  <c r="H1242" i="1"/>
  <c r="H1348" i="1"/>
  <c r="G1348" i="1"/>
  <c r="H1423" i="1"/>
  <c r="G1423" i="1"/>
  <c r="H745" i="1"/>
  <c r="H754" i="1"/>
  <c r="H1027" i="1"/>
  <c r="G1027" i="1"/>
  <c r="G1098" i="1"/>
  <c r="H1098" i="1"/>
  <c r="H1132" i="1"/>
  <c r="G1132" i="1"/>
  <c r="H1141" i="1"/>
  <c r="G1141" i="1"/>
  <c r="G1164" i="1"/>
  <c r="H1164" i="1"/>
  <c r="G1261" i="1"/>
  <c r="H1261" i="1"/>
  <c r="H1339" i="1"/>
  <c r="G1339" i="1"/>
  <c r="H1385" i="1"/>
  <c r="G1385" i="1"/>
  <c r="H1387" i="1"/>
  <c r="G1387" i="1"/>
  <c r="H1421" i="1"/>
  <c r="G1421" i="1"/>
  <c r="H1513" i="1"/>
  <c r="G1513" i="1"/>
  <c r="G1031" i="1"/>
  <c r="H1040" i="1"/>
  <c r="H1063" i="1"/>
  <c r="G1063" i="1"/>
  <c r="G1078" i="1"/>
  <c r="H1078" i="1"/>
  <c r="H1142" i="1"/>
  <c r="H1144" i="1"/>
  <c r="G1296" i="1"/>
  <c r="H1296" i="1"/>
  <c r="G1311" i="1"/>
  <c r="H1311" i="1"/>
  <c r="H1342" i="1"/>
  <c r="H1412" i="1"/>
  <c r="G1412" i="1"/>
  <c r="G1448" i="1"/>
  <c r="I1448" i="1" s="1"/>
  <c r="H1573" i="1"/>
  <c r="G1573" i="1"/>
  <c r="G1028" i="1"/>
  <c r="H1036" i="1"/>
  <c r="G1036" i="1"/>
  <c r="G1079" i="1"/>
  <c r="H1079" i="1"/>
  <c r="H1120" i="1"/>
  <c r="G1120" i="1"/>
  <c r="G1127" i="1"/>
  <c r="H1127" i="1"/>
  <c r="H1147" i="1"/>
  <c r="G1147" i="1"/>
  <c r="G1185" i="1"/>
  <c r="H1185" i="1"/>
  <c r="G1188" i="1"/>
  <c r="H1188" i="1"/>
  <c r="G1213" i="1"/>
  <c r="H1213" i="1"/>
  <c r="G1243" i="1"/>
  <c r="H1243" i="1"/>
  <c r="G1290" i="1"/>
  <c r="H1290" i="1"/>
  <c r="G1305" i="1"/>
  <c r="H1305" i="1"/>
  <c r="H1565" i="1"/>
  <c r="G1565" i="1"/>
  <c r="H1030" i="1"/>
  <c r="H1048" i="1"/>
  <c r="H1086" i="1"/>
  <c r="G1091" i="1"/>
  <c r="H1091" i="1"/>
  <c r="G1109" i="1"/>
  <c r="G1134" i="1"/>
  <c r="G1143" i="1"/>
  <c r="G1145" i="1"/>
  <c r="G1155" i="1"/>
  <c r="H1155" i="1"/>
  <c r="G1178" i="1"/>
  <c r="G1182" i="1"/>
  <c r="H1182" i="1"/>
  <c r="G1200" i="1"/>
  <c r="G1218" i="1"/>
  <c r="G1226" i="1"/>
  <c r="G1230" i="1"/>
  <c r="H1230" i="1"/>
  <c r="G1251" i="1"/>
  <c r="H1251" i="1"/>
  <c r="G1259" i="1"/>
  <c r="G1278" i="1"/>
  <c r="H1278" i="1"/>
  <c r="G1286" i="1"/>
  <c r="G1320" i="1"/>
  <c r="H1320" i="1"/>
  <c r="G1323" i="1"/>
  <c r="H1323" i="1"/>
  <c r="G1371" i="1"/>
  <c r="H1371" i="1"/>
  <c r="H1388" i="1"/>
  <c r="G1388" i="1"/>
  <c r="H1405" i="1"/>
  <c r="G1405" i="1"/>
  <c r="H1438" i="1"/>
  <c r="G1438" i="1"/>
  <c r="J1440" i="1"/>
  <c r="H1440" i="1"/>
  <c r="G1440" i="1"/>
  <c r="H1459" i="1"/>
  <c r="J1459" i="1"/>
  <c r="G1459" i="1"/>
  <c r="I1459" i="1" s="1"/>
  <c r="J1466" i="1"/>
  <c r="H1487" i="1"/>
  <c r="G1487" i="1"/>
  <c r="H1511" i="1"/>
  <c r="G1511" i="1"/>
  <c r="H1539" i="1"/>
  <c r="G1539" i="1"/>
  <c r="E163" i="4"/>
  <c r="D159" i="1" s="1"/>
  <c r="D263" i="4"/>
  <c r="F264" i="4"/>
  <c r="G1332" i="1"/>
  <c r="H1332" i="1"/>
  <c r="G1341" i="1"/>
  <c r="H1341" i="1"/>
  <c r="G1350" i="1"/>
  <c r="H1350" i="1"/>
  <c r="J1443" i="1"/>
  <c r="H1443" i="1"/>
  <c r="J1445" i="1"/>
  <c r="G1445" i="1"/>
  <c r="G1466" i="1"/>
  <c r="H1466" i="1"/>
  <c r="H1501" i="1"/>
  <c r="G1501" i="1"/>
  <c r="H1545" i="1"/>
  <c r="G1545" i="1"/>
  <c r="H1569" i="1"/>
  <c r="G1569" i="1"/>
  <c r="D421" i="4"/>
  <c r="F422" i="4"/>
  <c r="D237" i="5"/>
  <c r="F238" i="5"/>
  <c r="F242" i="5"/>
  <c r="C1219" i="1"/>
  <c r="E258" i="5"/>
  <c r="D1235" i="1" s="1"/>
  <c r="D1236" i="1"/>
  <c r="G1236" i="1" s="1"/>
  <c r="C1383" i="1"/>
  <c r="G1017" i="1"/>
  <c r="G1022" i="1"/>
  <c r="G1030" i="1"/>
  <c r="G1035" i="1"/>
  <c r="G1040" i="1"/>
  <c r="G1048" i="1"/>
  <c r="G1053" i="1"/>
  <c r="G1058" i="1"/>
  <c r="H1070" i="1"/>
  <c r="G1086" i="1"/>
  <c r="G1104" i="1"/>
  <c r="G1106" i="1"/>
  <c r="H1106" i="1"/>
  <c r="H1109" i="1"/>
  <c r="H1134" i="1"/>
  <c r="H1143" i="1"/>
  <c r="G1173" i="1"/>
  <c r="H1173" i="1"/>
  <c r="H1200" i="1"/>
  <c r="H1206" i="1"/>
  <c r="H1218" i="1"/>
  <c r="H1245" i="1"/>
  <c r="G1260" i="1"/>
  <c r="H1260" i="1"/>
  <c r="H1270" i="1"/>
  <c r="H1272" i="1"/>
  <c r="G1287" i="1"/>
  <c r="H1287" i="1"/>
  <c r="H1297" i="1"/>
  <c r="H1312" i="1"/>
  <c r="G1360" i="1"/>
  <c r="J1441" i="1"/>
  <c r="H1441" i="1"/>
  <c r="G1441" i="1"/>
  <c r="I1441" i="1" s="1"/>
  <c r="H1445" i="1"/>
  <c r="G1447" i="1"/>
  <c r="H1447" i="1"/>
  <c r="G1451" i="1"/>
  <c r="H1451" i="1"/>
  <c r="H1460" i="1"/>
  <c r="G1460" i="1"/>
  <c r="H1473" i="1"/>
  <c r="G1473" i="1"/>
  <c r="J1473" i="1"/>
  <c r="H1521" i="1"/>
  <c r="G1521" i="1"/>
  <c r="H1561" i="1"/>
  <c r="G1561" i="1"/>
  <c r="D69" i="5"/>
  <c r="F70" i="5"/>
  <c r="H1021" i="1"/>
  <c r="H1039" i="1"/>
  <c r="H1057" i="1"/>
  <c r="G1076" i="1"/>
  <c r="H1111" i="1"/>
  <c r="H1119" i="1"/>
  <c r="G1133" i="1"/>
  <c r="G1158" i="1"/>
  <c r="G1181" i="1"/>
  <c r="G1193" i="1"/>
  <c r="G1203" i="1"/>
  <c r="G1205" i="1"/>
  <c r="G1215" i="1"/>
  <c r="H1215" i="1"/>
  <c r="G1229" i="1"/>
  <c r="G1233" i="1"/>
  <c r="G1249" i="1"/>
  <c r="G1276" i="1"/>
  <c r="H1302" i="1"/>
  <c r="G1318" i="1"/>
  <c r="G1369" i="1"/>
  <c r="H1402" i="1"/>
  <c r="G1402" i="1"/>
  <c r="H1409" i="1"/>
  <c r="G1409" i="1"/>
  <c r="H1411" i="1"/>
  <c r="G1411" i="1"/>
  <c r="H1415" i="1"/>
  <c r="G1427" i="1"/>
  <c r="H1427" i="1"/>
  <c r="G1443" i="1"/>
  <c r="H1507" i="1"/>
  <c r="G1507" i="1"/>
  <c r="G1515" i="1"/>
  <c r="H1543" i="1"/>
  <c r="G1543" i="1"/>
  <c r="D50" i="4"/>
  <c r="G1239" i="1"/>
  <c r="G1248" i="1"/>
  <c r="G1257" i="1"/>
  <c r="G1266" i="1"/>
  <c r="G1275" i="1"/>
  <c r="G1284" i="1"/>
  <c r="G1293" i="1"/>
  <c r="G1308" i="1"/>
  <c r="G1317" i="1"/>
  <c r="G1328" i="1"/>
  <c r="G1337" i="1"/>
  <c r="G1346" i="1"/>
  <c r="G1359" i="1"/>
  <c r="G1368" i="1"/>
  <c r="H1393" i="1"/>
  <c r="G1393" i="1"/>
  <c r="H1399" i="1"/>
  <c r="G1399" i="1"/>
  <c r="G1418" i="1"/>
  <c r="J1447" i="1"/>
  <c r="H1455" i="1"/>
  <c r="I1455" i="1" s="1"/>
  <c r="J1455" i="1"/>
  <c r="H1495" i="1"/>
  <c r="G1495" i="1"/>
  <c r="H1527" i="1"/>
  <c r="G1527" i="1"/>
  <c r="H1553" i="1"/>
  <c r="G1553" i="1"/>
  <c r="D163" i="4"/>
  <c r="F164" i="4"/>
  <c r="F590" i="4"/>
  <c r="D580" i="4"/>
  <c r="F612" i="4"/>
  <c r="D593" i="4"/>
  <c r="H307" i="9"/>
  <c r="E176" i="5"/>
  <c r="E32" i="9"/>
  <c r="B32" i="9" s="1"/>
  <c r="E68" i="9"/>
  <c r="B68" i="9" s="1"/>
  <c r="B71" i="9"/>
  <c r="E104" i="9"/>
  <c r="B104" i="9" s="1"/>
  <c r="H1384" i="1"/>
  <c r="G1384" i="1"/>
  <c r="H1390" i="1"/>
  <c r="G1390" i="1"/>
  <c r="H1414" i="1"/>
  <c r="G1414" i="1"/>
  <c r="J1444" i="1"/>
  <c r="H1444" i="1"/>
  <c r="I1444" i="1" s="1"/>
  <c r="H1483" i="1"/>
  <c r="G1483" i="1"/>
  <c r="H1577" i="1"/>
  <c r="G1577" i="1"/>
  <c r="F17" i="4"/>
  <c r="G178" i="9"/>
  <c r="E178" i="9" s="1"/>
  <c r="B178" i="9" s="1"/>
  <c r="D7" i="4"/>
  <c r="D82" i="4"/>
  <c r="F83" i="4"/>
  <c r="D139" i="4"/>
  <c r="F140" i="4"/>
  <c r="D567" i="4"/>
  <c r="F568" i="4"/>
  <c r="F258" i="5"/>
  <c r="C1235" i="1"/>
  <c r="D5" i="6"/>
  <c r="C1300" i="1"/>
  <c r="G1304" i="1"/>
  <c r="G1322" i="1"/>
  <c r="F61" i="6"/>
  <c r="C1355" i="1"/>
  <c r="F107" i="6"/>
  <c r="C1401" i="1"/>
  <c r="G1067" i="1"/>
  <c r="G1085" i="1"/>
  <c r="G1100" i="1"/>
  <c r="G1118" i="1"/>
  <c r="G1136" i="1"/>
  <c r="G1148" i="1"/>
  <c r="G1161" i="1"/>
  <c r="G1170" i="1"/>
  <c r="G1179" i="1"/>
  <c r="G1190" i="1"/>
  <c r="G1199" i="1"/>
  <c r="G1208" i="1"/>
  <c r="G1227" i="1"/>
  <c r="G1238" i="1"/>
  <c r="G1247" i="1"/>
  <c r="G1256" i="1"/>
  <c r="G1265" i="1"/>
  <c r="G1274" i="1"/>
  <c r="G1283" i="1"/>
  <c r="G1292" i="1"/>
  <c r="G1307" i="1"/>
  <c r="G1316" i="1"/>
  <c r="G1338" i="1"/>
  <c r="G1347" i="1"/>
  <c r="G1358" i="1"/>
  <c r="G1367" i="1"/>
  <c r="G1376" i="1"/>
  <c r="H1396" i="1"/>
  <c r="G1396" i="1"/>
  <c r="H1403" i="1"/>
  <c r="H1432" i="1"/>
  <c r="G1432" i="1"/>
  <c r="J1448" i="1"/>
  <c r="H1456" i="1"/>
  <c r="I1456" i="1" s="1"/>
  <c r="J1456" i="1"/>
  <c r="J1457" i="1"/>
  <c r="G1467" i="1"/>
  <c r="I1467" i="1" s="1"/>
  <c r="G1476" i="1"/>
  <c r="I1476" i="1" s="1"/>
  <c r="G1491" i="1"/>
  <c r="H1531" i="1"/>
  <c r="G1531" i="1"/>
  <c r="G1567" i="1"/>
  <c r="E567" i="4"/>
  <c r="D561" i="1" s="1"/>
  <c r="D625" i="4"/>
  <c r="F626" i="4"/>
  <c r="G190" i="9"/>
  <c r="E190" i="9" s="1"/>
  <c r="B190" i="9" s="1"/>
  <c r="E5" i="6"/>
  <c r="D114" i="6"/>
  <c r="F115" i="6"/>
  <c r="H1381" i="1"/>
  <c r="G1381" i="1"/>
  <c r="H1420" i="1"/>
  <c r="G1420" i="1"/>
  <c r="H1429" i="1"/>
  <c r="G1429" i="1"/>
  <c r="J1451" i="1"/>
  <c r="J1464" i="1"/>
  <c r="H1472" i="1"/>
  <c r="H1475" i="1"/>
  <c r="J1479" i="1"/>
  <c r="D196" i="4"/>
  <c r="F197" i="4"/>
  <c r="D344" i="4"/>
  <c r="D298" i="4" s="1"/>
  <c r="F345" i="4"/>
  <c r="F126" i="5"/>
  <c r="D118" i="5"/>
  <c r="D363" i="4"/>
  <c r="D190" i="5"/>
  <c r="F191" i="5"/>
  <c r="F207" i="5"/>
  <c r="D206" i="5"/>
  <c r="H1378" i="1"/>
  <c r="G1378" i="1"/>
  <c r="H1417" i="1"/>
  <c r="G1417" i="1"/>
  <c r="H1426" i="1"/>
  <c r="G1426" i="1"/>
  <c r="J1449" i="1"/>
  <c r="J1462" i="1"/>
  <c r="J1468" i="1"/>
  <c r="H1471" i="1"/>
  <c r="I1471" i="1" s="1"/>
  <c r="G1472" i="1"/>
  <c r="I1472" i="1" s="1"/>
  <c r="H1474" i="1"/>
  <c r="I1474" i="1" s="1"/>
  <c r="G1475" i="1"/>
  <c r="J1477" i="1"/>
  <c r="E124" i="4"/>
  <c r="D120" i="1" s="1"/>
  <c r="D152" i="4"/>
  <c r="F153" i="4"/>
  <c r="F106" i="5"/>
  <c r="D87" i="5"/>
  <c r="F351" i="4"/>
  <c r="D459" i="4"/>
  <c r="F460" i="4"/>
  <c r="D12" i="5"/>
  <c r="F13" i="5"/>
  <c r="E114" i="6"/>
  <c r="E38" i="7"/>
  <c r="E50" i="9"/>
  <c r="B50" i="9" s="1"/>
  <c r="E86" i="9"/>
  <c r="B86" i="9" s="1"/>
  <c r="E224" i="4"/>
  <c r="D220" i="1" s="1"/>
  <c r="D252" i="4"/>
  <c r="F253" i="4"/>
  <c r="D472" i="4"/>
  <c r="F473" i="4"/>
  <c r="E12" i="5"/>
  <c r="E35" i="6"/>
  <c r="E22" i="7"/>
  <c r="E44" i="9"/>
  <c r="B44" i="9" s="1"/>
  <c r="E80" i="9"/>
  <c r="B80" i="9" s="1"/>
  <c r="E116" i="9"/>
  <c r="B116" i="9" s="1"/>
  <c r="B137" i="9"/>
  <c r="G181" i="9"/>
  <c r="E181" i="9" s="1"/>
  <c r="B181" i="9" s="1"/>
  <c r="F8" i="4"/>
  <c r="D644" i="4"/>
  <c r="F417" i="4"/>
  <c r="E472" i="4"/>
  <c r="D466" i="1" s="1"/>
  <c r="D529" i="4"/>
  <c r="E146" i="5"/>
  <c r="D1124" i="1" s="1"/>
  <c r="H1124" i="1" s="1"/>
  <c r="F50" i="6"/>
  <c r="D35" i="6"/>
  <c r="E6" i="7"/>
  <c r="E38" i="9"/>
  <c r="B38" i="9" s="1"/>
  <c r="E74" i="9"/>
  <c r="B74" i="9" s="1"/>
  <c r="E110" i="9"/>
  <c r="B110" i="9" s="1"/>
  <c r="G172" i="9"/>
  <c r="E172" i="9" s="1"/>
  <c r="B172"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I10" i="9"/>
  <c r="G289" i="9"/>
  <c r="H166" i="9"/>
  <c r="G175" i="9"/>
  <c r="E175" i="9" s="1"/>
  <c r="B175" i="9" s="1"/>
  <c r="G184" i="9"/>
  <c r="E184" i="9" s="1"/>
  <c r="B184" i="9" s="1"/>
  <c r="H289" i="9"/>
  <c r="E290" i="9"/>
  <c r="B290" i="9" s="1"/>
  <c r="E24" i="9"/>
  <c r="B24" i="9" s="1"/>
  <c r="E30" i="9"/>
  <c r="B30" i="9" s="1"/>
  <c r="E36" i="9"/>
  <c r="B36" i="9" s="1"/>
  <c r="E42" i="9"/>
  <c r="B42" i="9" s="1"/>
  <c r="E48" i="9"/>
  <c r="B48" i="9" s="1"/>
  <c r="E54" i="9"/>
  <c r="B54" i="9" s="1"/>
  <c r="E60" i="9"/>
  <c r="B60" i="9" s="1"/>
  <c r="E66" i="9"/>
  <c r="B66" i="9" s="1"/>
  <c r="E72" i="9"/>
  <c r="B72" i="9" s="1"/>
  <c r="E78" i="9"/>
  <c r="B78" i="9" s="1"/>
  <c r="E84" i="9"/>
  <c r="B84" i="9" s="1"/>
  <c r="E90" i="9"/>
  <c r="B90" i="9" s="1"/>
  <c r="E96" i="9"/>
  <c r="B96" i="9" s="1"/>
  <c r="E102" i="9"/>
  <c r="B102" i="9" s="1"/>
  <c r="E108" i="9"/>
  <c r="B108" i="9" s="1"/>
  <c r="E114" i="9"/>
  <c r="B114" i="9" s="1"/>
  <c r="B125" i="9"/>
  <c r="E127" i="9"/>
  <c r="B127" i="9" s="1"/>
  <c r="E133" i="9"/>
  <c r="B133" i="9" s="1"/>
  <c r="E139" i="9"/>
  <c r="B139" i="9" s="1"/>
  <c r="E145" i="9"/>
  <c r="B145" i="9" s="1"/>
  <c r="B217" i="9"/>
  <c r="B227" i="9"/>
  <c r="B253" i="9"/>
  <c r="B293" i="9"/>
  <c r="B232" i="9"/>
  <c r="B250" i="9"/>
  <c r="B268" i="9"/>
  <c r="F277" i="9"/>
  <c r="B156" i="9"/>
  <c r="B221" i="9"/>
  <c r="B229" i="9"/>
  <c r="B265" i="9"/>
  <c r="C1222" i="1" l="1"/>
  <c r="H1222" i="1" s="1"/>
  <c r="C1436" i="1"/>
  <c r="H29" i="3"/>
  <c r="F89" i="6"/>
  <c r="F177" i="5"/>
  <c r="G307" i="9"/>
  <c r="G1154" i="1"/>
  <c r="D43" i="8"/>
  <c r="C1518" i="1" s="1"/>
  <c r="G1524" i="1"/>
  <c r="H1524" i="1"/>
  <c r="H1499" i="1"/>
  <c r="D42" i="8"/>
  <c r="G312" i="9" s="1"/>
  <c r="E312" i="9" s="1"/>
  <c r="B312" i="9" s="1"/>
  <c r="G1481" i="1"/>
  <c r="G484" i="1"/>
  <c r="F396" i="4"/>
  <c r="C391" i="1"/>
  <c r="H346" i="1"/>
  <c r="H211" i="1"/>
  <c r="F215" i="4"/>
  <c r="D1214" i="1"/>
  <c r="D1183" i="1"/>
  <c r="E307" i="9"/>
  <c r="B307" i="9" s="1"/>
  <c r="F146" i="5"/>
  <c r="F78" i="5"/>
  <c r="C1056" i="1"/>
  <c r="E528" i="4"/>
  <c r="D522" i="1" s="1"/>
  <c r="F484" i="4"/>
  <c r="C478" i="1"/>
  <c r="H478" i="1" s="1"/>
  <c r="G346" i="1"/>
  <c r="F311" i="4"/>
  <c r="C306" i="1"/>
  <c r="G306" i="1" s="1"/>
  <c r="F133" i="4"/>
  <c r="C129" i="1"/>
  <c r="F124" i="4"/>
  <c r="G116" i="1"/>
  <c r="H73" i="1"/>
  <c r="E298" i="4"/>
  <c r="F298" i="4" s="1"/>
  <c r="D294" i="1"/>
  <c r="E350" i="4"/>
  <c r="I1465" i="1"/>
  <c r="E420" i="4"/>
  <c r="F134" i="5"/>
  <c r="C1112" i="1"/>
  <c r="F643" i="4"/>
  <c r="C637" i="1"/>
  <c r="F224" i="4"/>
  <c r="C220" i="1"/>
  <c r="G220" i="1" s="1"/>
  <c r="F106" i="4"/>
  <c r="C102" i="1"/>
  <c r="I1473" i="1"/>
  <c r="F515" i="4"/>
  <c r="C509" i="1"/>
  <c r="I1478" i="1"/>
  <c r="B192" i="9"/>
  <c r="C293" i="1"/>
  <c r="G310" i="9"/>
  <c r="E310" i="9" s="1"/>
  <c r="B310" i="9" s="1"/>
  <c r="F206" i="5"/>
  <c r="C1183" i="1"/>
  <c r="E68" i="5"/>
  <c r="F252" i="4"/>
  <c r="C248" i="1"/>
  <c r="F82" i="4"/>
  <c r="C78" i="1"/>
  <c r="E175" i="5"/>
  <c r="D1152" i="1" s="1"/>
  <c r="I22" i="3"/>
  <c r="D1153" i="1"/>
  <c r="G1124" i="1"/>
  <c r="F529" i="4"/>
  <c r="D528" i="4"/>
  <c r="C523" i="1"/>
  <c r="I25" i="3"/>
  <c r="D1329" i="1"/>
  <c r="H120" i="1"/>
  <c r="G120" i="1"/>
  <c r="F50" i="4"/>
  <c r="C46" i="1"/>
  <c r="I1443" i="1"/>
  <c r="I1451" i="1"/>
  <c r="G1219" i="1"/>
  <c r="H1219" i="1"/>
  <c r="D420" i="4"/>
  <c r="F421" i="4"/>
  <c r="C415" i="1"/>
  <c r="I31" i="3"/>
  <c r="D1469" i="1"/>
  <c r="F363" i="4"/>
  <c r="C358" i="1"/>
  <c r="D1408" i="1"/>
  <c r="I27" i="3"/>
  <c r="D141" i="6"/>
  <c r="F5" i="6"/>
  <c r="H24" i="3"/>
  <c r="C1299" i="1"/>
  <c r="D6" i="4"/>
  <c r="F7" i="4"/>
  <c r="C3" i="1"/>
  <c r="F163" i="4"/>
  <c r="C159" i="1"/>
  <c r="D1437" i="1"/>
  <c r="E5" i="7"/>
  <c r="E7" i="5"/>
  <c r="D990" i="1"/>
  <c r="G309" i="9"/>
  <c r="E309" i="9" s="1"/>
  <c r="B309" i="9" s="1"/>
  <c r="F190" i="5"/>
  <c r="C1167" i="1"/>
  <c r="F118" i="5"/>
  <c r="C1096" i="1"/>
  <c r="E151" i="4"/>
  <c r="F625" i="4"/>
  <c r="C619" i="1"/>
  <c r="G1355" i="1"/>
  <c r="H1355" i="1"/>
  <c r="G1235" i="1"/>
  <c r="H1235" i="1"/>
  <c r="F593" i="4"/>
  <c r="C587" i="1"/>
  <c r="D68" i="5"/>
  <c r="F69" i="5"/>
  <c r="C1047" i="1"/>
  <c r="I1442" i="1"/>
  <c r="F459" i="4"/>
  <c r="C453" i="1"/>
  <c r="F344" i="4"/>
  <c r="C339" i="1"/>
  <c r="E141" i="6"/>
  <c r="I24" i="3"/>
  <c r="D1299" i="1"/>
  <c r="K1450" i="9"/>
  <c r="I30" i="3"/>
  <c r="D1453" i="1"/>
  <c r="H21" i="9"/>
  <c r="G21" i="9"/>
  <c r="F152" i="4"/>
  <c r="D151" i="4"/>
  <c r="C148" i="1"/>
  <c r="H1401" i="1"/>
  <c r="G1401" i="1"/>
  <c r="G1300" i="1"/>
  <c r="H1300" i="1"/>
  <c r="E165" i="9"/>
  <c r="B165" i="9" s="1"/>
  <c r="D350" i="4"/>
  <c r="F196" i="4"/>
  <c r="C192" i="1"/>
  <c r="F567" i="4"/>
  <c r="C561" i="1"/>
  <c r="E289" i="9"/>
  <c r="B289" i="9" s="1"/>
  <c r="F213" i="9"/>
  <c r="E166" i="9"/>
  <c r="B166" i="9" s="1"/>
  <c r="F35" i="6"/>
  <c r="H25" i="3"/>
  <c r="C1329" i="1"/>
  <c r="F12" i="5"/>
  <c r="D7" i="5"/>
  <c r="C990" i="1"/>
  <c r="F87" i="5"/>
  <c r="C1065" i="1"/>
  <c r="I1447" i="1"/>
  <c r="H1383" i="1"/>
  <c r="G1383" i="1"/>
  <c r="I1466" i="1"/>
  <c r="F263" i="4"/>
  <c r="C259" i="1"/>
  <c r="H1236" i="1"/>
  <c r="F644" i="4"/>
  <c r="C638" i="1"/>
  <c r="F472" i="4"/>
  <c r="C466" i="1"/>
  <c r="I35" i="3"/>
  <c r="D176" i="5"/>
  <c r="F114" i="6"/>
  <c r="H27" i="3"/>
  <c r="C1408" i="1"/>
  <c r="G1222" i="1"/>
  <c r="F139" i="4"/>
  <c r="C135" i="1"/>
  <c r="E6" i="4"/>
  <c r="F580" i="4"/>
  <c r="C574" i="1"/>
  <c r="I1460" i="1"/>
  <c r="F237" i="5"/>
  <c r="H23" i="3"/>
  <c r="C1214" i="1"/>
  <c r="I1440" i="1"/>
  <c r="C1517" i="1" l="1"/>
  <c r="G1517" i="1" s="1"/>
  <c r="I34" i="3"/>
  <c r="H19" i="9"/>
  <c r="E19" i="9" s="1"/>
  <c r="B19" i="9" s="1"/>
  <c r="G313" i="9"/>
  <c r="E313" i="9" s="1"/>
  <c r="B313" i="9" s="1"/>
  <c r="H391" i="1"/>
  <c r="G391" i="1"/>
  <c r="H1056" i="1"/>
  <c r="G1056" i="1"/>
  <c r="E635" i="4"/>
  <c r="D629" i="1" s="1"/>
  <c r="G478" i="1"/>
  <c r="E636" i="4"/>
  <c r="D630" i="1" s="1"/>
  <c r="D414" i="1"/>
  <c r="H306" i="1"/>
  <c r="H220" i="1"/>
  <c r="H129" i="1"/>
  <c r="G129" i="1"/>
  <c r="G1112" i="1"/>
  <c r="H1112" i="1"/>
  <c r="H509" i="1"/>
  <c r="G509" i="1"/>
  <c r="D345" i="1"/>
  <c r="E408" i="4"/>
  <c r="D403" i="1" s="1"/>
  <c r="H102" i="1"/>
  <c r="G102" i="1"/>
  <c r="H637" i="1"/>
  <c r="G637" i="1"/>
  <c r="H294" i="1"/>
  <c r="G294" i="1"/>
  <c r="E407" i="4"/>
  <c r="D402" i="1" s="1"/>
  <c r="D293" i="1"/>
  <c r="G293" i="1" s="1"/>
  <c r="G638" i="1"/>
  <c r="H638" i="1"/>
  <c r="G990" i="1"/>
  <c r="H990" i="1"/>
  <c r="G1453" i="1"/>
  <c r="H1453" i="1"/>
  <c r="G1167" i="1"/>
  <c r="H1167" i="1"/>
  <c r="F176" i="5"/>
  <c r="D175" i="5"/>
  <c r="H22" i="3"/>
  <c r="C1153" i="1"/>
  <c r="D6" i="5"/>
  <c r="F7" i="5"/>
  <c r="H20" i="3"/>
  <c r="C985" i="1"/>
  <c r="D408" i="4"/>
  <c r="F350" i="4"/>
  <c r="C345" i="1"/>
  <c r="H619" i="1"/>
  <c r="G619" i="1"/>
  <c r="G1299" i="1"/>
  <c r="H1299" i="1"/>
  <c r="D289" i="4"/>
  <c r="D290" i="4" s="1"/>
  <c r="F151" i="4"/>
  <c r="H17" i="3"/>
  <c r="C147" i="1"/>
  <c r="I28" i="3"/>
  <c r="D1435" i="1"/>
  <c r="H1047" i="1"/>
  <c r="G1047" i="1"/>
  <c r="D407" i="4"/>
  <c r="H574" i="1"/>
  <c r="G574" i="1"/>
  <c r="G1329" i="1"/>
  <c r="H1329" i="1"/>
  <c r="H561" i="1"/>
  <c r="G561" i="1"/>
  <c r="H339" i="1"/>
  <c r="G339" i="1"/>
  <c r="I17" i="3"/>
  <c r="E289" i="4"/>
  <c r="D147" i="1"/>
  <c r="G415" i="1"/>
  <c r="H415" i="1"/>
  <c r="D1046" i="1"/>
  <c r="I21" i="3"/>
  <c r="H1437" i="1"/>
  <c r="G1437" i="1"/>
  <c r="B213" i="9"/>
  <c r="G148" i="1"/>
  <c r="H148" i="1"/>
  <c r="H248" i="1"/>
  <c r="G248" i="1"/>
  <c r="H1518" i="1"/>
  <c r="G1518" i="1"/>
  <c r="H159" i="1"/>
  <c r="G159" i="1"/>
  <c r="G358" i="1"/>
  <c r="H358" i="1"/>
  <c r="H1408" i="1"/>
  <c r="G1408" i="1"/>
  <c r="G466" i="1"/>
  <c r="H466" i="1"/>
  <c r="G259" i="1"/>
  <c r="H259" i="1"/>
  <c r="G1065" i="1"/>
  <c r="H1065" i="1"/>
  <c r="E21" i="9"/>
  <c r="F68" i="5"/>
  <c r="H21" i="3"/>
  <c r="C1046" i="1"/>
  <c r="H1096" i="1"/>
  <c r="G1096" i="1"/>
  <c r="E6" i="5"/>
  <c r="I20" i="3"/>
  <c r="D985" i="1"/>
  <c r="H3" i="1"/>
  <c r="G3" i="1"/>
  <c r="H28" i="3"/>
  <c r="C1435" i="1"/>
  <c r="F141" i="6"/>
  <c r="G1469" i="1"/>
  <c r="H1469" i="1"/>
  <c r="G46" i="1"/>
  <c r="H46" i="1"/>
  <c r="G523" i="1"/>
  <c r="H523" i="1"/>
  <c r="G1183" i="1"/>
  <c r="H1183" i="1"/>
  <c r="H135" i="1"/>
  <c r="G135" i="1"/>
  <c r="D412" i="4"/>
  <c r="F6" i="4"/>
  <c r="H16" i="3"/>
  <c r="C2" i="1"/>
  <c r="G1214" i="1"/>
  <c r="H1214" i="1"/>
  <c r="I16" i="3"/>
  <c r="E412" i="4"/>
  <c r="D2" i="1"/>
  <c r="G192" i="1"/>
  <c r="H192" i="1"/>
  <c r="H453" i="1"/>
  <c r="G453" i="1"/>
  <c r="H587" i="1"/>
  <c r="G587" i="1"/>
  <c r="D1436" i="1"/>
  <c r="I29" i="3"/>
  <c r="G315" i="9"/>
  <c r="E315" i="9" s="1"/>
  <c r="G317" i="9"/>
  <c r="E317" i="9" s="1"/>
  <c r="D635" i="4"/>
  <c r="F420" i="4"/>
  <c r="C414" i="1"/>
  <c r="D636" i="4"/>
  <c r="F528" i="4"/>
  <c r="C522" i="1"/>
  <c r="H78" i="1"/>
  <c r="G78" i="1"/>
  <c r="H9" i="3" l="1"/>
  <c r="K3" i="9" s="1"/>
  <c r="H11" i="3"/>
  <c r="N3" i="9" s="1"/>
  <c r="H1517" i="1"/>
  <c r="E311" i="9"/>
  <c r="H293" i="1"/>
  <c r="F408" i="4"/>
  <c r="C403" i="1"/>
  <c r="G1436" i="1"/>
  <c r="H1436" i="1"/>
  <c r="C286" i="1"/>
  <c r="E413" i="4"/>
  <c r="E414" i="4" s="1"/>
  <c r="D409" i="1" s="1"/>
  <c r="E291" i="4"/>
  <c r="D287" i="1" s="1"/>
  <c r="D285" i="1"/>
  <c r="G147" i="1"/>
  <c r="H147" i="1"/>
  <c r="H985" i="1"/>
  <c r="G985" i="1"/>
  <c r="F175" i="5"/>
  <c r="C1152" i="1"/>
  <c r="F412" i="4"/>
  <c r="D639" i="4"/>
  <c r="C407" i="1"/>
  <c r="B315" i="9"/>
  <c r="E314" i="9"/>
  <c r="I10" i="3" s="1"/>
  <c r="F407" i="4"/>
  <c r="C402" i="1"/>
  <c r="F636" i="4"/>
  <c r="C630" i="1"/>
  <c r="G1046" i="1"/>
  <c r="H1046" i="1"/>
  <c r="H414" i="1"/>
  <c r="G414" i="1"/>
  <c r="F635" i="4"/>
  <c r="C629" i="1"/>
  <c r="E290" i="4"/>
  <c r="D286" i="1" s="1"/>
  <c r="H1435" i="1"/>
  <c r="G1435" i="1"/>
  <c r="H278" i="9"/>
  <c r="D984" i="1"/>
  <c r="B21" i="9"/>
  <c r="H1153" i="1"/>
  <c r="G1153" i="1"/>
  <c r="H522" i="1"/>
  <c r="G522" i="1"/>
  <c r="B317" i="9"/>
  <c r="E316" i="9"/>
  <c r="E639" i="4"/>
  <c r="D407" i="1"/>
  <c r="H2" i="1"/>
  <c r="G2" i="1"/>
  <c r="F289" i="4"/>
  <c r="D413" i="4"/>
  <c r="D414" i="4" s="1"/>
  <c r="D291" i="4"/>
  <c r="C285" i="1"/>
  <c r="H345" i="1"/>
  <c r="G345" i="1"/>
  <c r="G278" i="9"/>
  <c r="G284" i="9"/>
  <c r="E284" i="9" s="1"/>
  <c r="B284" i="9" s="1"/>
  <c r="F6" i="5"/>
  <c r="C984" i="1"/>
  <c r="I9" i="3" l="1"/>
  <c r="I11" i="3"/>
  <c r="F290" i="4"/>
  <c r="F639" i="4"/>
  <c r="C633" i="1"/>
  <c r="G286" i="1"/>
  <c r="H286" i="1"/>
  <c r="H285" i="1"/>
  <c r="G285" i="1"/>
  <c r="H402" i="1"/>
  <c r="G402" i="1"/>
  <c r="F291" i="4"/>
  <c r="C287" i="1"/>
  <c r="G1152" i="1"/>
  <c r="H1152" i="1"/>
  <c r="H8" i="3"/>
  <c r="G984" i="1"/>
  <c r="H984" i="1"/>
  <c r="F414" i="4"/>
  <c r="C409" i="1"/>
  <c r="E278" i="9"/>
  <c r="G403" i="1"/>
  <c r="H403" i="1"/>
  <c r="D640" i="4"/>
  <c r="D641" i="4" s="1"/>
  <c r="F413" i="4"/>
  <c r="D415" i="4"/>
  <c r="C408" i="1"/>
  <c r="D633" i="1"/>
  <c r="G629" i="1"/>
  <c r="H629" i="1"/>
  <c r="H630" i="1"/>
  <c r="G630" i="1"/>
  <c r="H407" i="1"/>
  <c r="G407" i="1"/>
  <c r="E640" i="4"/>
  <c r="E641" i="4" s="1"/>
  <c r="E415" i="4"/>
  <c r="D410" i="1" s="1"/>
  <c r="D408" i="1"/>
  <c r="D635" i="1" l="1"/>
  <c r="F641" i="4"/>
  <c r="C635" i="1"/>
  <c r="H287" i="1"/>
  <c r="G287" i="1"/>
  <c r="H408" i="1"/>
  <c r="G408" i="1"/>
  <c r="B278" i="9"/>
  <c r="E277" i="9"/>
  <c r="I8" i="3" s="1"/>
  <c r="H633" i="1"/>
  <c r="G633" i="1"/>
  <c r="M3" i="9"/>
  <c r="F415" i="4"/>
  <c r="C410" i="1"/>
  <c r="G409" i="1"/>
  <c r="H409" i="1"/>
  <c r="E642" i="4"/>
  <c r="D634" i="1"/>
  <c r="D642" i="4"/>
  <c r="F640" i="4"/>
  <c r="C634" i="1"/>
  <c r="H634" i="1" l="1"/>
  <c r="G634" i="1"/>
  <c r="H410" i="1"/>
  <c r="G410" i="1"/>
  <c r="H635" i="1"/>
  <c r="G635" i="1"/>
  <c r="D646" i="4"/>
  <c r="F642" i="4"/>
  <c r="C636" i="1"/>
  <c r="D645" i="4"/>
  <c r="E646" i="4"/>
  <c r="D636" i="1"/>
  <c r="E645" i="4"/>
  <c r="I19" i="3" l="1"/>
  <c r="D640" i="1"/>
  <c r="F645" i="4"/>
  <c r="H18" i="3"/>
  <c r="C639" i="1"/>
  <c r="G276" i="9"/>
  <c r="E276" i="9" s="1"/>
  <c r="B276" i="9" s="1"/>
  <c r="G636" i="1"/>
  <c r="H636" i="1"/>
  <c r="H19" i="3"/>
  <c r="F646" i="4"/>
  <c r="C640" i="1"/>
  <c r="I18" i="3"/>
  <c r="D639" i="1"/>
  <c r="H640" i="1" l="1"/>
  <c r="G640" i="1"/>
  <c r="H639" i="1"/>
  <c r="G639" i="1"/>
  <c r="H7" i="3"/>
  <c r="J3" i="9" l="1"/>
  <c r="L272" i="9" l="1"/>
  <c r="H274" i="9"/>
  <c r="G274" i="9"/>
  <c r="M272" i="9"/>
  <c r="I17" i="9"/>
  <c r="M15" i="9"/>
  <c r="H17" i="9"/>
  <c r="L15" i="9"/>
  <c r="G17" i="9"/>
  <c r="H15" i="9"/>
  <c r="G18" i="9"/>
  <c r="L16" i="9"/>
  <c r="H16" i="9"/>
  <c r="K11" i="9"/>
  <c r="J11" i="9"/>
  <c r="J9" i="9"/>
  <c r="H18" i="9"/>
  <c r="G16" i="9"/>
  <c r="I9" i="9"/>
  <c r="K6" i="9"/>
  <c r="J6" i="9"/>
  <c r="I6" i="9"/>
  <c r="K9" i="9"/>
  <c r="K8" i="9"/>
  <c r="I5" i="9"/>
  <c r="J8" i="9"/>
  <c r="K5" i="9"/>
  <c r="J12" i="9"/>
  <c r="I12" i="9"/>
  <c r="J10" i="9"/>
  <c r="I11" i="9"/>
  <c r="K10" i="9"/>
  <c r="M16" i="9"/>
  <c r="K13" i="9"/>
  <c r="J13" i="9"/>
  <c r="I7" i="9"/>
  <c r="J5" i="9"/>
  <c r="I8" i="9"/>
  <c r="K7" i="9"/>
  <c r="J7" i="9"/>
  <c r="G15" i="9"/>
  <c r="I13" i="9"/>
  <c r="K12" i="9"/>
  <c r="J17" i="9"/>
  <c r="E274" i="9" l="1"/>
  <c r="E20" i="9" s="1"/>
  <c r="I7" i="3" s="1"/>
  <c r="E10" i="9"/>
  <c r="B10" i="9" s="1"/>
  <c r="E6" i="9"/>
  <c r="B6" i="9" s="1"/>
  <c r="E7" i="9"/>
  <c r="B7" i="9" s="1"/>
  <c r="F16" i="9"/>
  <c r="E13" i="9"/>
  <c r="B13" i="9" s="1"/>
  <c r="E15" i="9"/>
  <c r="E16" i="9"/>
  <c r="E12" i="9"/>
  <c r="B12" i="9" s="1"/>
  <c r="E18" i="9"/>
  <c r="B18" i="9" s="1"/>
  <c r="E11" i="9"/>
  <c r="B11" i="9" s="1"/>
  <c r="E17" i="9"/>
  <c r="B17" i="9" s="1"/>
  <c r="E8" i="9"/>
  <c r="B8" i="9" s="1"/>
  <c r="F15" i="9"/>
  <c r="E5" i="9"/>
  <c r="E9" i="9"/>
  <c r="B9" i="9" s="1"/>
  <c r="F272" i="9"/>
  <c r="B274" i="9" l="1"/>
  <c r="F14" i="9"/>
  <c r="B16" i="9"/>
  <c r="E14" i="9"/>
  <c r="B15" i="9"/>
  <c r="B272" i="9"/>
  <c r="F20" i="9"/>
  <c r="B5" i="9"/>
  <c r="E4" i="9"/>
  <c r="F3" i="9" l="1"/>
  <c r="E3" i="9"/>
</calcChain>
</file>

<file path=xl/sharedStrings.xml><?xml version="1.0" encoding="utf-8"?>
<sst xmlns="http://schemas.openxmlformats.org/spreadsheetml/2006/main" count="4353" uniqueCount="3420">
  <si>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</si>
  <si>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</si>
  <si>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</si>
  <si>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</si>
  <si>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</si>
  <si>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</si>
  <si>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</si>
  <si>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</si>
  <si>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</si>
  <si>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</si>
  <si>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</si>
  <si>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</si>
  <si>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</si>
  <si>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</si>
  <si>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</si>
  <si>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</si>
  <si>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</si>
  <si>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</si>
  <si>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</si>
  <si>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</si>
  <si>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</si>
  <si>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</si>
  <si>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</si>
  <si>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</si>
  <si>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</si>
  <si>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</si>
  <si>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</si>
  <si>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</si>
  <si>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</si>
  <si>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</si>
  <si>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</si>
  <si>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</si>
  <si>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</si>
  <si>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</si>
  <si>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12</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</si>
  <si>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</si>
  <si>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</si>
  <si>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</si>
  <si>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</si>
  <si>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</si>
  <si>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</si>
  <si>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</si>
  <si>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</si>
  <si>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</si>
  <si>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</si>
  <si>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</si>
  <si>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</si>
  <si>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</si>
  <si>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</si>
  <si>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</si>
  <si>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</si>
  <si>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</si>
  <si>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</si>
  <si>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</si>
  <si>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</si>
  <si>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</si>
  <si>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</si>
  <si>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</si>
  <si>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</si>
  <si>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</si>
  <si>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</si>
  <si>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</si>
  <si>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</si>
  <si>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</si>
  <si>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</si>
  <si>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</si>
  <si>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</si>
  <si>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</si>
  <si>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</si>
  <si>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</si>
  <si>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</si>
  <si>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</si>
  <si>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</si>
  <si>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</si>
  <si>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</si>
  <si>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</si>
  <si>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</si>
  <si>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</si>
  <si>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</si>
  <si>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</si>
  <si>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</si>
  <si>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</si>
  <si>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</si>
  <si>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</si>
  <si>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</si>
  <si>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</si>
  <si>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</si>
  <si>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</si>
  <si>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</si>
  <si>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</si>
  <si>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</si>
  <si>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</si>
  <si>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</si>
  <si>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</si>
  <si>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</si>
  <si>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</si>
  <si>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</si>
  <si>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</si>
  <si>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</si>
  <si>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</si>
  <si>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</si>
  <si>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</si>
  <si>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</si>
  <si>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</si>
  <si>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</si>
  <si>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</si>
  <si>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</si>
  <si>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</si>
  <si>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</si>
  <si>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</si>
  <si>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</si>
  <si>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</si>
  <si>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</si>
  <si>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</si>
  <si>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</si>
  <si>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</si>
  <si>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</si>
  <si>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</si>
  <si>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</si>
  <si>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</si>
  <si>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</si>
  <si>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</si>
  <si>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</si>
  <si>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</si>
  <si>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</si>
  <si>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</si>
  <si>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</si>
  <si>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</si>
  <si>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</si>
  <si>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</si>
  <si>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</si>
  <si>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</si>
  <si>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</si>
  <si>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</si>
  <si>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</si>
  <si>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</si>
  <si>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</si>
  <si>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</si>
  <si>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</si>
  <si>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</si>
  <si>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</si>
  <si>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</si>
  <si>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</si>
  <si>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</si>
  <si>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</si>
  <si>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</si>
  <si>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</si>
  <si>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</si>
  <si>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</si>
  <si>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</si>
  <si>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</si>
  <si>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</si>
  <si>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</si>
  <si>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</si>
  <si>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</si>
  <si>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</si>
  <si>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</si>
  <si>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</si>
  <si>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</si>
  <si>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</si>
  <si>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</si>
  <si>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</si>
  <si>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</si>
  <si>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</si>
  <si>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</si>
  <si>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</si>
  <si>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</si>
  <si>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</si>
  <si>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</si>
  <si>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</si>
  <si>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</si>
  <si>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</si>
  <si>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</si>
  <si>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</si>
  <si>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</si>
  <si>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</si>
  <si>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</si>
  <si>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</si>
  <si>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</si>
  <si>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</si>
  <si>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</si>
  <si>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</si>
  <si>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</si>
  <si>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</si>
  <si>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</si>
  <si>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</si>
  <si>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</si>
  <si>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</si>
  <si>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</si>
  <si>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</si>
  <si>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</si>
  <si>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</si>
  <si>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</si>
  <si>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</si>
  <si>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</si>
  <si>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</si>
  <si>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</si>
  <si>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</si>
  <si>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</si>
  <si>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</si>
  <si>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</si>
  <si>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</si>
  <si>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</si>
  <si>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</si>
  <si>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</si>
  <si>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</si>
  <si>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</si>
  <si>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</si>
  <si>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</si>
  <si>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</si>
  <si>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</si>
  <si>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</si>
  <si>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</si>
  <si>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</si>
  <si>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</si>
  <si>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</si>
  <si>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</si>
  <si>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</si>
  <si>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</si>
  <si>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</si>
  <si>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</si>
  <si>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</si>
  <si>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</si>
  <si>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</si>
  <si>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</si>
  <si>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</si>
  <si>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</si>
  <si>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</si>
  <si>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</si>
  <si>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</si>
  <si>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</si>
  <si>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</si>
  <si>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</si>
  <si>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</si>
  <si>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</si>
  <si>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</si>
  <si>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</si>
  <si>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</si>
  <si>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</si>
  <si>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</si>
  <si>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</si>
  <si>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</si>
  <si>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</si>
  <si>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</si>
  <si>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</si>
  <si>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</si>
  <si>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</si>
  <si>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</si>
  <si>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</si>
  <si>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</si>
  <si>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</si>
  <si>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</si>
  <si>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</si>
  <si>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</si>
  <si>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</si>
  <si>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</si>
  <si>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</si>
  <si>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</si>
  <si>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</si>
  <si>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</si>
  <si>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</si>
  <si>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</si>
  <si>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</si>
  <si>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</si>
  <si>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</si>
  <si>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</si>
  <si>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</si>
  <si>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</si>
  <si>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</si>
  <si>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</si>
  <si>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</si>
  <si>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</si>
  <si>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</si>
  <si>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</si>
  <si>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</si>
  <si>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</si>
  <si>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</si>
  <si>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</si>
  <si>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</si>
  <si>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</si>
  <si>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</si>
  <si>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</si>
  <si>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</si>
  <si>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</si>
  <si>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</si>
  <si>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</si>
  <si>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</si>
  <si>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</si>
  <si>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</si>
  <si>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</si>
  <si>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</si>
  <si>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</si>
  <si>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</si>
  <si>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</si>
  <si>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</si>
  <si>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</si>
  <si>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</si>
  <si>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</si>
  <si>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</si>
  <si>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</si>
  <si>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</si>
  <si>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</si>
  <si>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</si>
  <si>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</si>
  <si>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</si>
  <si>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</si>
  <si>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</si>
  <si>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</si>
  <si>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</si>
  <si>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</si>
  <si>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</si>
  <si>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</si>
  <si>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</si>
  <si>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</si>
  <si>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</si>
  <si>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</si>
  <si>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</si>
  <si>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</si>
  <si>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</si>
  <si>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</si>
  <si>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</si>
  <si>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</si>
  <si>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</si>
  <si>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</si>
  <si>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</si>
  <si>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</si>
  <si>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</si>
  <si>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</si>
  <si>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</si>
  <si>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</si>
  <si>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</si>
  <si>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</si>
  <si>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</si>
  <si>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</si>
  <si>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</si>
  <si>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</si>
  <si>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</si>
  <si>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</si>
  <si>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</si>
  <si>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</si>
  <si>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</si>
  <si>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</si>
  <si>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</si>
  <si>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</si>
  <si>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</si>
  <si>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</si>
  <si>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</si>
  <si>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</si>
  <si>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</si>
  <si>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</si>
  <si>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</si>
  <si>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</si>
  <si>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</si>
  <si>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</si>
  <si>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</si>
  <si>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</si>
  <si>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</si>
  <si>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</si>
  <si>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</si>
  <si>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</si>
  <si>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</si>
  <si>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</si>
  <si>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</si>
  <si>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</si>
  <si>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</si>
  <si>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</si>
  <si>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</si>
  <si>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</si>
  <si>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</si>
  <si>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</si>
  <si>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</si>
  <si>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</si>
  <si>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</si>
  <si>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</si>
  <si>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</si>
  <si>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</si>
  <si>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</si>
  <si>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</si>
  <si>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</si>
  <si>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</si>
  <si>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</si>
  <si>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</si>
  <si>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</si>
  <si>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</si>
  <si>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</si>
  <si>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</si>
  <si>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</si>
  <si>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</si>
  <si>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</si>
  <si>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</si>
  <si>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</si>
  <si>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</si>
  <si>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</si>
  <si>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</si>
  <si>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</si>
  <si>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</si>
  <si>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</si>
  <si>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</si>
  <si>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</si>
  <si>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</si>
  <si>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</si>
  <si>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</si>
  <si>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</si>
  <si>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</si>
  <si>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</si>
  <si>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</si>
  <si>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</si>
  <si>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</si>
  <si>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</si>
  <si>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</si>
  <si>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</si>
  <si>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</si>
  <si>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</si>
  <si>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</si>
  <si>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</si>
  <si>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</si>
  <si>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</si>
  <si>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</si>
  <si>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</si>
  <si>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</si>
  <si>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</si>
  <si>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</si>
  <si>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</si>
  <si>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</si>
  <si>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</si>
  <si>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</si>
  <si>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</si>
  <si>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</si>
  <si>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</si>
  <si>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</si>
  <si>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</si>
  <si>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</si>
  <si>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</si>
  <si>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</si>
  <si>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</si>
  <si>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</si>
  <si>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</si>
  <si>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</si>
  <si>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</si>
  <si>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</si>
  <si>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</si>
  <si>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</si>
  <si>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</si>
  <si>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</si>
  <si>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</si>
  <si>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</si>
  <si>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</si>
  <si>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</si>
  <si>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</si>
  <si>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</si>
  <si>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</si>
  <si>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</si>
  <si>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</si>
  <si>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</si>
  <si>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</si>
  <si>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</si>
  <si>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</si>
  <si>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</si>
  <si>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</si>
  <si>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</si>
  <si>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</si>
  <si>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</si>
  <si>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</si>
  <si>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</si>
  <si>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</si>
  <si>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</si>
  <si>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</si>
  <si>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</si>
  <si>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</si>
  <si>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</si>
  <si>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</si>
  <si>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</si>
  <si>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</si>
  <si>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</si>
  <si>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</si>
  <si>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</si>
  <si>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</si>
  <si>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</si>
  <si>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</si>
  <si>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</si>
  <si>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</si>
  <si>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</si>
  <si>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</si>
  <si>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</si>
  <si>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</si>
  <si>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</si>
  <si>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</si>
  <si>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</si>
  <si>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</si>
  <si>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</si>
  <si>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</si>
  <si>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</si>
  <si>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</si>
  <si>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</si>
  <si>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</si>
  <si>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</si>
  <si>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</si>
  <si>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</si>
  <si>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</si>
  <si>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</si>
  <si>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</si>
  <si>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</si>
  <si>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</si>
  <si>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</si>
  <si>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</si>
  <si>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</si>
  <si>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</si>
  <si>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</si>
  <si>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</si>
  <si>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</si>
  <si>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</si>
  <si>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</si>
  <si>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</si>
  <si>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</si>
  <si>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</si>
  <si>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</si>
  <si>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</si>
  <si>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</si>
  <si>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</si>
  <si>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</si>
  <si>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</si>
  <si>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</si>
  <si>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</si>
  <si>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</si>
  <si>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</si>
  <si>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</si>
  <si>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</si>
  <si>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</si>
  <si>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</si>
  <si>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</si>
  <si>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</si>
  <si>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</si>
  <si>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</si>
  <si>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</si>
  <si>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</si>
  <si>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</si>
  <si>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</si>
  <si>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</si>
  <si>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</si>
  <si>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</si>
  <si>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</si>
  <si>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</si>
  <si>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</si>
  <si>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</si>
  <si>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</si>
  <si>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</si>
  <si>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</si>
  <si>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</si>
  <si>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</si>
  <si>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</si>
  <si>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</si>
  <si>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</si>
  <si>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</si>
  <si>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</si>
  <si>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</si>
  <si>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</si>
  <si>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</si>
  <si>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</si>
  <si>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</si>
  <si>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</si>
  <si>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</si>
  <si>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</si>
  <si>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</si>
  <si>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</si>
  <si>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</si>
  <si>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</si>
  <si>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</si>
  <si>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</si>
  <si>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</si>
  <si>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</si>
  <si>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</si>
  <si>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</si>
  <si>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</si>
  <si>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</si>
  <si>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</si>
  <si>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</si>
  <si>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</si>
  <si>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</si>
  <si>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</si>
  <si>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</si>
  <si>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</si>
  <si>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</si>
  <si>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</si>
  <si>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</si>
  <si>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</si>
  <si>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</si>
  <si>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</si>
  <si>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</si>
  <si>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</si>
  <si>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</si>
  <si>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</si>
  <si>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</si>
  <si>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</si>
  <si>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</si>
  <si>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</si>
  <si>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</si>
  <si>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</si>
  <si>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</si>
  <si>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</si>
  <si>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</si>
  <si>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</si>
  <si>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</si>
  <si>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</si>
  <si>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</si>
  <si>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</si>
  <si>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</si>
  <si>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</si>
  <si>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</si>
  <si>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</si>
  <si>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</si>
  <si>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</si>
  <si>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</si>
  <si>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</si>
  <si>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</si>
  <si>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</si>
  <si>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</si>
  <si>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</si>
  <si>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</si>
  <si>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</si>
  <si>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</si>
  <si>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</si>
  <si>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</si>
  <si>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</si>
  <si>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</si>
  <si>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</si>
  <si>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</si>
  <si>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</si>
  <si>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</si>
  <si>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</si>
  <si>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</si>
  <si>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</si>
  <si>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</si>
  <si>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</si>
  <si>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</si>
  <si>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</si>
  <si>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</si>
  <si>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</si>
  <si>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</si>
  <si>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</si>
  <si>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</si>
  <si>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</si>
  <si>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</si>
  <si>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</si>
  <si>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</si>
  <si>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</si>
  <si>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</si>
  <si>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</si>
  <si>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</si>
  <si>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</si>
  <si>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</si>
  <si>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</si>
  <si>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</si>
  <si>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</si>
  <si>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</si>
  <si>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</si>
  <si>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</si>
  <si>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</si>
  <si>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</si>
  <si>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</si>
  <si>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</si>
  <si>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</si>
  <si>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</si>
  <si>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</si>
  <si>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</si>
  <si>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</si>
  <si>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</si>
  <si>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</si>
  <si>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</si>
  <si>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</si>
  <si>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</si>
  <si>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</si>
  <si>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</si>
  <si>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</si>
  <si>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</si>
  <si>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</si>
  <si>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</si>
  <si>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</si>
  <si>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</si>
  <si>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</si>
  <si>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</si>
  <si>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</si>
  <si>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</si>
  <si>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</si>
  <si>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</si>
  <si>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</si>
  <si>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</si>
  <si>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</si>
  <si>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</si>
  <si>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</si>
  <si>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</si>
  <si>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</si>
  <si>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</si>
  <si>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</si>
  <si>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</si>
  <si>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</si>
  <si>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</si>
  <si>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</si>
  <si>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</si>
  <si>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</si>
  <si>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</si>
  <si>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</si>
  <si>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</si>
  <si>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</si>
  <si>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</si>
  <si>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</si>
  <si>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</si>
  <si>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</si>
  <si>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</si>
  <si>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</si>
  <si>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</si>
  <si>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</si>
  <si>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</si>
  <si>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</si>
  <si>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</si>
  <si>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</si>
  <si>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</si>
  <si>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</si>
  <si>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</si>
  <si>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</si>
  <si>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</si>
  <si>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</si>
  <si>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</si>
  <si>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</si>
  <si>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</si>
  <si>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</si>
  <si>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</si>
  <si>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</si>
  <si>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</si>
  <si>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</si>
  <si>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</si>
  <si>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</si>
  <si>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</si>
  <si>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</si>
  <si>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</si>
  <si>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</si>
  <si>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</si>
  <si>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</si>
  <si>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</si>
  <si>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</si>
  <si>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</si>
  <si>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</si>
  <si>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</si>
  <si>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</si>
  <si>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</si>
  <si>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</si>
  <si>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</si>
  <si>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</si>
  <si>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</si>
  <si>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</si>
  <si>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</si>
  <si>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</si>
  <si>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</si>
  <si>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</si>
  <si>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</si>
  <si>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</si>
  <si>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</si>
  <si>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</si>
  <si>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</si>
  <si>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</si>
  <si>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</si>
  <si>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</si>
  <si>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</si>
  <si>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</si>
  <si>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</si>
  <si>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</si>
  <si>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</si>
  <si>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</si>
  <si>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</si>
  <si>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</si>
  <si>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</si>
  <si>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</si>
  <si>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</si>
  <si>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</si>
  <si>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</si>
  <si>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</si>
  <si>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</si>
  <si>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</si>
  <si>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</si>
  <si>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</si>
  <si>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</si>
  <si>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</si>
  <si>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</si>
  <si>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</si>
  <si>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</si>
  <si>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</si>
  <si>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</si>
  <si>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</si>
  <si>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</si>
  <si>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</si>
  <si>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</si>
  <si>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</si>
  <si>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</si>
  <si>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</si>
  <si>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</si>
  <si>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</si>
  <si>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</si>
  <si>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</si>
  <si>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</si>
  <si>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</si>
  <si>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</si>
  <si>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</si>
  <si>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</si>
  <si>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</si>
  <si>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</si>
  <si>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</si>
  <si>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</si>
  <si>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</si>
  <si>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</si>
  <si>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</si>
  <si>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</si>
  <si>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</si>
  <si>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</si>
  <si>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</si>
  <si>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</si>
  <si>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</si>
  <si>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</si>
  <si>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</si>
  <si>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</si>
  <si>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</si>
  <si>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</si>
  <si>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</si>
  <si>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</si>
  <si>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</si>
  <si>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</si>
  <si>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</si>
  <si>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</si>
  <si>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</si>
  <si>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</si>
  <si>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</si>
  <si>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</si>
  <si>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</si>
  <si>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</si>
  <si>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</si>
  <si>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</si>
  <si>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</si>
  <si>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</si>
  <si>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</si>
  <si>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</si>
  <si>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</si>
  <si>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</si>
  <si>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</si>
  <si>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</si>
  <si>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</si>
  <si>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</si>
  <si>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</si>
  <si>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</si>
  <si>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</si>
  <si>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</si>
  <si>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</si>
  <si>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</si>
  <si>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</si>
  <si>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</si>
  <si>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</si>
  <si>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</si>
  <si>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</si>
  <si>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</si>
  <si>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</si>
  <si>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</si>
  <si>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</si>
  <si>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</si>
  <si>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</si>
  <si>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</si>
  <si>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</si>
  <si>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</si>
  <si>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</si>
  <si>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</si>
  <si>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</si>
  <si>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</si>
  <si>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</si>
  <si>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</si>
  <si>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</si>
  <si>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</si>
  <si>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</si>
  <si>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</si>
  <si>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</si>
  <si>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</si>
  <si>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</si>
  <si>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</si>
  <si>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</si>
  <si>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</si>
  <si>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</si>
  <si>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</si>
  <si>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</si>
  <si>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</si>
  <si>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</si>
  <si>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</si>
  <si>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</si>
  <si>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</si>
  <si>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</si>
  <si>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</si>
  <si>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</si>
  <si>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</si>
  <si>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</si>
  <si>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</si>
  <si>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</si>
  <si>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</si>
  <si>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</si>
  <si>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</si>
  <si>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</si>
  <si>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</si>
  <si>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</si>
  <si>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</si>
  <si>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</si>
  <si>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</si>
  <si>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</si>
  <si>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</si>
  <si>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</si>
  <si>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</si>
  <si>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</si>
  <si>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</si>
  <si>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</si>
  <si>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</si>
  <si>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</si>
  <si>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</si>
  <si>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</si>
  <si>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</si>
  <si>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</si>
  <si>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</si>
  <si>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</si>
  <si>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</si>
  <si>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</si>
  <si>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</si>
  <si>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</si>
  <si>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</si>
  <si>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</si>
  <si>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</si>
  <si>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</si>
  <si>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</si>
  <si>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</si>
  <si>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</si>
  <si>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</si>
  <si>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</si>
  <si>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</si>
  <si>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</si>
  <si>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</si>
  <si>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</si>
  <si>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</si>
  <si>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</si>
  <si>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</si>
  <si>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</si>
  <si>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</si>
  <si>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</si>
  <si>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</si>
  <si>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</si>
  <si>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</si>
  <si>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</si>
  <si>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</si>
  <si>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</si>
  <si>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</si>
  <si>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</si>
  <si>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</si>
  <si>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</si>
  <si>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</si>
  <si>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</si>
  <si>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</si>
  <si>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</si>
  <si>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</si>
  <si>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</si>
  <si>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</si>
  <si>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</si>
  <si>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</si>
  <si>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</si>
  <si>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</si>
  <si>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</si>
  <si>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</si>
  <si>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</si>
  <si>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</si>
  <si>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</si>
  <si>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</si>
  <si>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</si>
  <si>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</si>
  <si>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</si>
  <si>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</si>
  <si>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</si>
  <si>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</si>
  <si>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</si>
  <si>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</si>
  <si>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</si>
  <si>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</si>
  <si>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</si>
  <si>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</si>
  <si>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</si>
  <si>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</si>
  <si>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</si>
  <si>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</si>
  <si>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</si>
  <si>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</si>
  <si>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</si>
  <si>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</si>
  <si>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</si>
  <si>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</si>
  <si>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</si>
  <si>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</si>
  <si>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</si>
  <si>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</si>
  <si>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</si>
  <si>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</si>
  <si>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</si>
  <si>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</si>
  <si>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</si>
  <si>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</si>
  <si>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</si>
  <si>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</si>
  <si>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</si>
  <si>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</si>
  <si>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</si>
  <si>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</si>
  <si>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</si>
  <si>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</si>
  <si>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</si>
  <si>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</si>
  <si>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</si>
  <si>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</si>
  <si>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</si>
  <si>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</si>
  <si>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</si>
  <si>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</si>
  <si>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</si>
  <si>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</si>
  <si>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</si>
  <si>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</si>
  <si>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</si>
  <si>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</si>
  <si>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</si>
  <si>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</si>
  <si>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</si>
  <si>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</si>
  <si>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</si>
  <si>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</si>
  <si>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</si>
  <si>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</si>
  <si>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</si>
  <si>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</si>
  <si>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</si>
  <si>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</si>
  <si>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</si>
  <si>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</si>
  <si>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</si>
  <si>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</si>
  <si>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</si>
  <si>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</si>
  <si>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</si>
  <si>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</si>
  <si>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</si>
  <si>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</si>
  <si>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</si>
  <si>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</si>
  <si>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</si>
  <si>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</si>
  <si>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</si>
  <si>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</si>
  <si>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</si>
  <si>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</si>
  <si>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</si>
  <si>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</si>
  <si>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</si>
  <si>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</si>
  <si>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</si>
  <si>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</si>
  <si>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</si>
  <si>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</si>
  <si>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</si>
  <si>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</si>
  <si>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</si>
  <si>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</si>
  <si>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</si>
  <si>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</si>
  <si>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</si>
  <si>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</si>
  <si>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</si>
  <si>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</si>
  <si>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</si>
  <si>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</si>
  <si>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</si>
  <si>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</si>
  <si>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</si>
  <si>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</si>
  <si>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</si>
  <si>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</si>
  <si>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</si>
  <si>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</si>
  <si>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</si>
  <si>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</si>
  <si>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</si>
  <si>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</si>
  <si>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</si>
  <si>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</si>
  <si>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</si>
  <si>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</si>
  <si>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</si>
  <si>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</si>
  <si>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</si>
  <si>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</si>
  <si>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</si>
  <si>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</si>
  <si>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</si>
  <si>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</si>
  <si>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</si>
  <si>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</si>
  <si>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</si>
  <si>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</si>
  <si>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</si>
  <si>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</si>
  <si>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</si>
  <si>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</si>
  <si>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</si>
  <si>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</si>
  <si>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</si>
  <si>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</si>
  <si>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</si>
  <si>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</si>
  <si>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</si>
  <si>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</si>
  <si>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</si>
  <si>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</si>
  <si>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</si>
  <si>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</si>
  <si>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</si>
  <si>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</si>
  <si>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</si>
  <si>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</si>
  <si>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</si>
  <si>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</si>
  <si>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</si>
  <si>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</si>
  <si>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</si>
  <si>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</si>
  <si>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</si>
  <si>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</si>
  <si>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</si>
  <si>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</si>
  <si>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</si>
  <si>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</si>
  <si>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</si>
  <si>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</si>
  <si>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</si>
  <si>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</si>
  <si>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</si>
  <si>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</si>
  <si>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</si>
  <si>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</si>
  <si>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</si>
  <si>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</si>
  <si>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</si>
  <si>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</si>
  <si>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</si>
  <si>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</si>
  <si>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</si>
  <si>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</si>
  <si>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</si>
  <si>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</si>
  <si>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</si>
  <si>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</si>
  <si>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</si>
  <si>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</si>
  <si>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</si>
  <si>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</si>
  <si>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</si>
  <si>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</si>
  <si>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</si>
  <si>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</si>
  <si>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</si>
  <si>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</si>
  <si>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</si>
  <si>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</si>
  <si>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</si>
  <si>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</si>
  <si>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</si>
  <si>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</si>
  <si>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</si>
  <si>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</si>
  <si>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</si>
  <si>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</si>
  <si>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</si>
  <si>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</si>
  <si>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</si>
  <si>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</si>
  <si>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</si>
  <si>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</si>
  <si>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</si>
  <si>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</si>
  <si>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</si>
  <si>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</si>
  <si>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</si>
  <si>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</si>
  <si>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</si>
  <si>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</si>
  <si>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</si>
  <si>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</si>
  <si>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</si>
  <si>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</si>
  <si>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</si>
  <si>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</si>
  <si>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</si>
  <si>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</si>
  <si>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</si>
  <si>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</si>
  <si>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</si>
  <si>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</si>
  <si>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</si>
  <si>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</si>
  <si>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</si>
  <si>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</si>
  <si>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</si>
  <si>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</si>
  <si>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</si>
  <si>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</si>
  <si>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</si>
  <si>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</si>
  <si>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</si>
  <si>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</si>
  <si>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</si>
  <si>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</si>
  <si>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</si>
  <si>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</si>
  <si>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</si>
  <si>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</si>
  <si>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</si>
  <si>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</si>
  <si>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</si>
  <si>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</si>
  <si>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</si>
  <si>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</si>
  <si>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</si>
  <si>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</si>
  <si>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</si>
  <si>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</si>
  <si>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</si>
  <si>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</si>
  <si>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</si>
  <si>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</si>
  <si>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</si>
  <si>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</si>
  <si>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</si>
  <si>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</si>
  <si>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</si>
  <si>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</si>
  <si>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</si>
  <si>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</si>
  <si>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</si>
  <si>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</si>
  <si>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</si>
  <si>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</si>
  <si>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</si>
  <si>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</si>
  <si>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</si>
  <si>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</si>
  <si>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</si>
  <si>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</si>
  <si>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</si>
  <si>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</si>
  <si>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</si>
  <si>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</si>
  <si>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</si>
  <si>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</si>
  <si>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</si>
  <si>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</si>
  <si>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</si>
  <si>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</si>
  <si>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</si>
  <si>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</si>
  <si>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</si>
  <si>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</si>
  <si>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</si>
  <si>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</si>
  <si>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</si>
  <si>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</si>
  <si>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</si>
  <si>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</si>
  <si>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</si>
  <si>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</si>
  <si>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</si>
  <si>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</si>
  <si>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</si>
  <si>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</si>
  <si>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</si>
  <si>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</si>
  <si>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</si>
  <si>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</si>
  <si>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</si>
  <si>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</si>
  <si>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</si>
  <si>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</si>
  <si>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</si>
  <si>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</si>
  <si>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</si>
  <si>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</si>
  <si>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</si>
  <si>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</si>
  <si>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</si>
  <si>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</si>
  <si>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</si>
  <si>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</si>
  <si>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</si>
  <si>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</si>
  <si>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</si>
  <si>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</si>
  <si>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</si>
  <si>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</si>
  <si>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</si>
  <si>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</si>
  <si>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</si>
  <si>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</si>
  <si>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</si>
  <si>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</si>
  <si>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</si>
  <si>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</si>
  <si>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</si>
  <si>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</si>
  <si>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</si>
  <si>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</si>
  <si>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</si>
  <si>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</si>
  <si>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</si>
  <si>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</si>
  <si>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</si>
  <si>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</si>
  <si>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</si>
  <si>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</si>
  <si>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</si>
  <si>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</si>
  <si>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</si>
  <si>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</si>
  <si>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</si>
  <si>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</si>
  <si>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</si>
  <si>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</si>
  <si>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</si>
  <si>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</si>
  <si>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</si>
  <si>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</si>
  <si>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</si>
  <si>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</si>
  <si>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</si>
  <si>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</si>
  <si>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</si>
  <si>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</si>
  <si>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</si>
  <si>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</si>
  <si>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</si>
  <si>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</si>
  <si>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</si>
  <si>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</si>
  <si>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</si>
  <si>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</si>
  <si>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</si>
  <si>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</si>
  <si>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</si>
  <si>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</si>
  <si>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</si>
  <si>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</si>
  <si>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</si>
  <si>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</si>
  <si>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</si>
  <si>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</si>
  <si>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</si>
  <si>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</si>
  <si>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</si>
  <si>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</si>
  <si>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</si>
  <si>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</si>
  <si>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</si>
  <si>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</si>
  <si>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</si>
  <si>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</si>
  <si>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</si>
  <si>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</si>
  <si>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</si>
  <si>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</si>
  <si>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</si>
  <si>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</si>
  <si>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</si>
  <si>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</si>
  <si>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</si>
  <si>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</si>
  <si>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</si>
  <si>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</si>
  <si>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</si>
  <si>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</si>
  <si>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</si>
  <si>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</si>
  <si>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</si>
  <si>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</si>
  <si>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</si>
  <si>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</si>
  <si>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</si>
  <si>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</si>
  <si>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</si>
  <si>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</si>
  <si>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</si>
  <si>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</si>
  <si>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</si>
  <si>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</si>
  <si>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</si>
  <si>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</si>
  <si>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</si>
  <si>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</si>
  <si>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</si>
  <si>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</si>
  <si>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</si>
  <si>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</si>
  <si>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</si>
  <si>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</si>
  <si>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</si>
  <si>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</si>
  <si>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</si>
  <si>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</si>
  <si>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</si>
  <si>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</si>
  <si>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</si>
  <si>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</si>
  <si>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</si>
  <si>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</si>
  <si>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</si>
  <si>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</si>
  <si>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</si>
  <si>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</si>
  <si>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</si>
  <si>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</si>
  <si>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</si>
  <si>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</si>
  <si>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</si>
  <si>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</si>
  <si>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</si>
  <si>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</si>
  <si>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</si>
  <si>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</si>
  <si>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</si>
  <si>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</si>
  <si>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</si>
  <si>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</si>
  <si>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</si>
  <si>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</si>
  <si>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</si>
  <si>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</si>
  <si>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</si>
  <si>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</si>
  <si>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</si>
  <si>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</si>
  <si>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</si>
  <si>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</si>
  <si>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</si>
  <si>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</si>
  <si>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</si>
  <si>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</si>
  <si>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</si>
  <si>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</si>
  <si>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</si>
  <si>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</si>
  <si>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</si>
  <si>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</si>
  <si>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</si>
  <si>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</si>
  <si>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</si>
  <si>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</si>
  <si>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</si>
  <si>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</si>
  <si>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</si>
  <si>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</si>
  <si>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</si>
  <si>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</si>
  <si>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</si>
  <si>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</si>
  <si>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</si>
  <si>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</si>
  <si>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</si>
  <si>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</si>
  <si>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</si>
  <si>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</si>
  <si>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</si>
  <si>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</si>
  <si>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</si>
  <si>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</si>
  <si>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</si>
  <si>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</si>
  <si>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</si>
  <si>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</si>
  <si>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</si>
  <si>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</si>
  <si>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</si>
  <si>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</si>
  <si>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</si>
  <si>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</si>
  <si>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</si>
  <si>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</si>
  <si>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</si>
  <si>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</si>
  <si>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</si>
  <si>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</si>
  <si>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</si>
  <si>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</si>
  <si>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</si>
  <si>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</si>
  <si>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</si>
  <si>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</si>
  <si>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</si>
  <si>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</si>
  <si>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</si>
  <si>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</si>
  <si>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</si>
  <si>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</si>
  <si>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</si>
  <si>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</si>
  <si>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</si>
  <si>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</si>
  <si>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</si>
  <si>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</si>
  <si>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</si>
  <si>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</si>
  <si>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</si>
  <si>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</si>
  <si>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</si>
  <si>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</si>
  <si>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</si>
  <si>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</si>
  <si>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</si>
  <si>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</si>
  <si>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</si>
  <si>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</si>
  <si>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</si>
  <si>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</si>
  <si>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</si>
  <si>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</si>
  <si>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</si>
  <si>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</si>
  <si>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</si>
  <si>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</si>
  <si>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</si>
  <si>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</si>
  <si>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</si>
  <si>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</si>
  <si>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</si>
  <si>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</si>
  <si>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</si>
  <si>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</si>
  <si>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</si>
  <si>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</si>
  <si>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</si>
  <si>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</si>
  <si>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</si>
  <si>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</si>
  <si>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</si>
  <si>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</si>
  <si>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</si>
  <si>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</si>
  <si>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</si>
  <si>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</si>
  <si>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</si>
  <si>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</si>
  <si>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</si>
  <si>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</si>
  <si>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</si>
  <si>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</si>
  <si>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</si>
  <si>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</si>
  <si>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</si>
  <si>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</si>
  <si>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</si>
  <si>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</si>
  <si>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</si>
  <si>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</si>
  <si>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</si>
  <si>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</si>
  <si>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</si>
  <si>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</si>
  <si>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</si>
  <si>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</si>
  <si>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</si>
  <si>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</si>
  <si>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</si>
  <si>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</si>
  <si>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</si>
  <si>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</si>
  <si>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</si>
  <si>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</si>
  <si>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</si>
  <si>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</si>
  <si>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</si>
  <si>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</si>
  <si>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</si>
  <si>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</si>
  <si>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</si>
  <si>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</si>
  <si>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</si>
  <si>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</si>
  <si>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</si>
  <si>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</si>
  <si>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</si>
  <si>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</si>
  <si>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</si>
  <si>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</si>
  <si>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</si>
  <si>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</si>
  <si>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</si>
  <si>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</si>
  <si>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</si>
  <si>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</si>
  <si>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</si>
  <si>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</si>
  <si>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</si>
  <si>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</si>
  <si>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</si>
  <si>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</si>
  <si>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</si>
  <si>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</si>
  <si>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</si>
  <si>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</si>
  <si>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</si>
  <si>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</si>
  <si>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</si>
  <si>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</si>
  <si>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</si>
  <si>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</si>
  <si>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</si>
  <si>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</si>
  <si>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</si>
  <si>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</si>
  <si>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</si>
  <si>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</si>
  <si>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</si>
  <si>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</si>
  <si>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</si>
  <si>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</si>
  <si>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</si>
  <si>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</si>
  <si>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</si>
  <si>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</si>
  <si>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</si>
  <si>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</si>
  <si>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</si>
  <si>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</si>
  <si>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</si>
  <si>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</si>
  <si>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</si>
  <si>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</si>
  <si>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</si>
  <si>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</si>
  <si>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</si>
  <si>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</si>
  <si>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</si>
  <si>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</si>
  <si>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</si>
  <si>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</si>
  <si>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</si>
  <si>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</si>
  <si>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</si>
  <si>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</si>
  <si>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</si>
  <si>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</si>
  <si>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</si>
  <si>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</si>
  <si>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</si>
  <si>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</si>
  <si>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</si>
  <si>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</si>
  <si>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</si>
  <si>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</si>
  <si>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</si>
  <si>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</si>
  <si>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</si>
  <si>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</si>
  <si>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</si>
  <si>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</si>
  <si>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</si>
  <si>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</si>
  <si>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</si>
  <si>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</si>
  <si>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</si>
  <si>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</si>
  <si>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</si>
  <si>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</si>
  <si>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</si>
  <si>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</si>
  <si>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</si>
  <si>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</si>
  <si>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</si>
  <si>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</si>
  <si>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</si>
  <si>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</si>
  <si>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</si>
  <si>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</si>
  <si>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</si>
  <si>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</si>
  <si>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</si>
  <si>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</si>
  <si>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</si>
  <si>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</si>
  <si>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</si>
  <si>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</si>
  <si>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</si>
  <si>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</si>
  <si>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</si>
  <si>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</si>
  <si>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</si>
  <si>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</si>
  <si>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</si>
  <si>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</si>
  <si>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</si>
  <si>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</si>
  <si>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</si>
  <si>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</si>
  <si>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</si>
  <si>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</si>
  <si>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</si>
  <si>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</si>
  <si>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</si>
  <si>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</si>
  <si>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</si>
  <si>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</si>
  <si>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</si>
  <si>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</si>
  <si>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</si>
  <si>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</si>
  <si>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</si>
  <si>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</si>
  <si>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</si>
  <si>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</si>
  <si>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</si>
  <si>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</si>
  <si>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</si>
  <si>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</si>
  <si>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</si>
  <si>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</si>
  <si>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</si>
  <si>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</si>
  <si>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</si>
  <si>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</si>
  <si>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</si>
  <si>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</si>
  <si>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</si>
  <si>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</si>
  <si>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</si>
  <si>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</si>
  <si>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</si>
  <si>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</si>
  <si>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</si>
  <si>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</si>
  <si>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</si>
  <si>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</si>
  <si>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</si>
  <si>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</si>
  <si>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</si>
  <si>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</si>
  <si>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</si>
  <si>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</si>
  <si>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</si>
  <si>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</si>
  <si>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</si>
  <si>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</si>
  <si>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</si>
  <si>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</si>
  <si>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</si>
  <si>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</si>
  <si>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</si>
  <si>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</si>
  <si>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</si>
  <si>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</si>
  <si>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</si>
  <si>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</si>
  <si>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</si>
  <si>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</si>
  <si>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</si>
  <si>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</si>
  <si>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</si>
  <si>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</si>
  <si>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</si>
  <si>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</si>
  <si>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</si>
  <si>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</si>
  <si>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</si>
  <si>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</si>
  <si>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</si>
  <si>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</si>
  <si>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</si>
  <si>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</si>
  <si>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</si>
  <si>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</si>
  <si>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</si>
  <si>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</si>
  <si>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</si>
  <si>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</si>
  <si>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</si>
  <si>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</si>
  <si>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</si>
  <si>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</si>
  <si>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</si>
  <si>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</si>
  <si>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</si>
  <si>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</si>
  <si>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</si>
  <si>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</si>
  <si>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</si>
  <si>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</si>
  <si>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</si>
  <si>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</si>
  <si>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</si>
  <si>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</si>
  <si>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</si>
  <si>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</si>
  <si>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</si>
  <si>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</si>
  <si>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</si>
  <si>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</si>
  <si>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</si>
  <si>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</si>
  <si>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</si>
  <si>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</si>
  <si>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</si>
  <si>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</si>
  <si>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</si>
  <si>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</si>
  <si>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</si>
  <si>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</si>
  <si>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</si>
  <si>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</si>
  <si>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</si>
  <si>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</si>
  <si>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</si>
  <si>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</si>
  <si>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</si>
  <si>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</si>
  <si>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</si>
  <si>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</si>
  <si>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</si>
  <si>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</si>
  <si>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</si>
  <si>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</si>
  <si>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</si>
  <si>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</si>
  <si>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</si>
  <si>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</si>
  <si>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</si>
  <si>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</si>
  <si>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</si>
  <si>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</si>
  <si>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</si>
  <si>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</si>
  <si>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</si>
  <si>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</si>
  <si>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</si>
  <si>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</si>
  <si>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</si>
  <si>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</si>
  <si>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</si>
  <si>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</si>
  <si>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</si>
  <si>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</si>
  <si>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</si>
  <si>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</si>
  <si>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</si>
  <si>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</si>
  <si>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</si>
  <si>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</si>
  <si>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</si>
  <si>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</si>
  <si>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</si>
  <si>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</si>
  <si>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</si>
  <si>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</si>
  <si>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</si>
  <si>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</si>
  <si>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</si>
  <si>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</si>
  <si>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</si>
  <si>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</si>
  <si>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</si>
  <si>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</si>
  <si>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</si>
  <si>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</si>
  <si>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</si>
  <si>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</si>
  <si>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</si>
  <si>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</si>
  <si>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</si>
  <si>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</si>
  <si>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</si>
  <si>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</si>
  <si>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</si>
  <si>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</si>
  <si>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</si>
  <si>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</si>
  <si>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</si>
  <si>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</si>
  <si>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</si>
  <si>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</si>
  <si>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</si>
  <si>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</si>
  <si>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</si>
  <si>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</si>
  <si>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</si>
  <si>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</si>
  <si>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</si>
  <si>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</si>
  <si>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</si>
  <si>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</si>
  <si>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</si>
  <si>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</si>
  <si>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</si>
  <si>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</si>
  <si>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</si>
  <si>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</si>
  <si>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</si>
  <si>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</si>
  <si>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</si>
  <si>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</si>
  <si>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</si>
  <si>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</si>
  <si>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</si>
  <si>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</si>
  <si>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</si>
  <si>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</si>
  <si>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</si>
  <si>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</si>
  <si>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</si>
  <si>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</si>
  <si>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</si>
  <si>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</si>
  <si>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</si>
  <si>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</si>
  <si>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</si>
  <si>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</si>
  <si>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</si>
  <si>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</si>
  <si>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</si>
  <si>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</si>
  <si>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</si>
  <si>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</si>
  <si>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</si>
  <si>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</si>
  <si>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</si>
  <si>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</si>
  <si>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</si>
  <si>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</si>
  <si>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</si>
  <si>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</si>
  <si>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</si>
  <si>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</si>
  <si>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</si>
  <si>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</si>
  <si>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</si>
  <si>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</si>
  <si>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</si>
  <si>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</si>
  <si>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</si>
  <si>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</si>
  <si>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</si>
  <si>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</si>
  <si>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</si>
  <si>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</si>
  <si>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</si>
  <si>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</si>
  <si>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</si>
  <si>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</si>
  <si>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</si>
  <si>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</si>
  <si>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</si>
  <si>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</si>
  <si>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</si>
  <si>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</si>
  <si>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</si>
  <si>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</si>
  <si>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</si>
  <si>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</si>
  <si>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</si>
  <si>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</si>
  <si>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</si>
  <si>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</si>
  <si>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</si>
  <si>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</si>
  <si>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</si>
  <si>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</si>
  <si>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</si>
  <si>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</si>
  <si>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</si>
  <si>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</si>
  <si>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</si>
  <si>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</si>
  <si>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</si>
  <si>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</si>
  <si>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</si>
  <si>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</si>
  <si>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</si>
  <si>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</si>
  <si>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</si>
  <si>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</si>
  <si>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</si>
  <si>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</si>
  <si>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</si>
  <si>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</si>
  <si>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</si>
  <si>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</si>
  <si>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</si>
  <si>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</si>
  <si>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</si>
  <si>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</si>
  <si>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</si>
  <si>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</si>
  <si>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</si>
  <si>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</si>
  <si>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</si>
  <si>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</si>
  <si>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</si>
  <si>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</si>
  <si>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</si>
  <si>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</si>
  <si>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</si>
  <si>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</si>
  <si>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</si>
  <si>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</si>
  <si>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</si>
  <si>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</si>
  <si>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</si>
  <si>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</si>
  <si>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</si>
  <si>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</si>
  <si>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</si>
  <si>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</si>
  <si>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</si>
  <si>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</si>
  <si>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</si>
  <si>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</si>
  <si>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</si>
  <si>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</si>
  <si>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</si>
  <si>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</si>
  <si>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</si>
  <si>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</si>
  <si>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</si>
  <si>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</si>
  <si>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</si>
  <si>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</si>
  <si>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</si>
  <si>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</si>
  <si>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</si>
  <si>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</si>
  <si>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</si>
  <si>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</si>
  <si>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</si>
  <si>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</si>
  <si>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</si>
  <si>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</si>
  <si>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</si>
  <si>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</si>
  <si>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</si>
  <si>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</si>
  <si>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</si>
  <si>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</si>
  <si>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</si>
  <si>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</si>
  <si>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</si>
  <si>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</si>
  <si>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</si>
  <si>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</si>
  <si>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</si>
  <si>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</si>
  <si>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</si>
  <si>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</si>
  <si>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</si>
  <si>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</si>
  <si>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</si>
  <si>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</si>
  <si>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</si>
  <si>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</si>
  <si>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</si>
  <si>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</si>
  <si>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</si>
  <si>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</si>
  <si>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</si>
  <si>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</si>
  <si>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</si>
  <si>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</si>
  <si>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</si>
  <si>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</si>
  <si>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</si>
  <si>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</si>
  <si>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</si>
  <si>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</si>
  <si>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</si>
  <si>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</si>
  <si>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</si>
  <si>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</si>
  <si>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</si>
  <si>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</si>
  <si>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</si>
  <si>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</si>
  <si>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</si>
  <si>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</si>
  <si>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</si>
  <si>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</si>
  <si>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</si>
  <si>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</si>
  <si>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</si>
  <si>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</si>
  <si>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</si>
  <si>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</si>
  <si>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</si>
  <si>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</si>
  <si>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</si>
  <si>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</si>
  <si>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</si>
  <si>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</si>
  <si>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</si>
  <si>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</si>
  <si>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</si>
  <si>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</si>
  <si>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</si>
  <si>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</si>
  <si>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</si>
  <si>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</si>
  <si>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</si>
  <si>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</si>
  <si>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</si>
  <si>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</si>
  <si>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</si>
  <si>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</si>
  <si>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</si>
  <si>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</si>
  <si>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</si>
  <si>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</si>
  <si>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</si>
  <si>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</si>
  <si>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</si>
  <si>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</si>
  <si>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</si>
  <si>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</si>
  <si>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</si>
  <si>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</si>
  <si>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</si>
  <si>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</si>
  <si>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</si>
  <si>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</si>
  <si>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</si>
  <si>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</si>
  <si>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</si>
  <si>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</si>
  <si>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</si>
  <si>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</si>
  <si>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</si>
  <si>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</si>
  <si>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</si>
  <si>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</si>
  <si>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</si>
  <si>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</si>
  <si>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</si>
  <si>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</si>
  <si>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</si>
  <si>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</si>
  <si>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</si>
  <si>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</si>
  <si>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</si>
  <si>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</si>
  <si>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</si>
  <si>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</si>
  <si>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</si>
  <si>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</si>
  <si>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</si>
  <si>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</si>
  <si>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</si>
  <si>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</si>
  <si>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</si>
  <si>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</si>
  <si>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</si>
  <si>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</si>
  <si>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</si>
  <si>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</si>
  <si>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</si>
  <si>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</si>
  <si>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</si>
  <si>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</si>
  <si>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</si>
  <si>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</si>
  <si>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</si>
  <si>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</si>
  <si>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</si>
  <si>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</si>
  <si>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</si>
  <si>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</si>
  <si>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</si>
  <si>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</si>
  <si>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</si>
  <si>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</si>
  <si>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</si>
  <si>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</si>
  <si>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</si>
  <si>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</si>
  <si>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</si>
  <si>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</si>
  <si>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</si>
  <si>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</si>
  <si>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</si>
  <si>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</si>
  <si>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</si>
  <si>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</si>
  <si>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</si>
  <si>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</si>
  <si>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</si>
  <si>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</si>
  <si>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</si>
  <si>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</si>
  <si>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</si>
  <si>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</si>
  <si>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</si>
  <si>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</si>
  <si>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</si>
  <si>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</si>
  <si>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</si>
  <si>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</si>
  <si>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</si>
  <si>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</si>
  <si>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</si>
  <si>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</si>
  <si>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</si>
  <si>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</si>
  <si>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</si>
  <si>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</si>
  <si>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</si>
  <si>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</si>
  <si>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</si>
  <si>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</si>
  <si>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</si>
  <si>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</si>
  <si>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</si>
  <si>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</si>
  <si>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</si>
  <si>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</si>
  <si>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</si>
  <si>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</si>
  <si>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</si>
  <si>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</si>
  <si>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</si>
  <si>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</si>
  <si>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</si>
  <si>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</si>
  <si>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</si>
  <si>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</si>
  <si>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</si>
  <si>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</si>
  <si>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</si>
  <si>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</si>
  <si>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</si>
  <si>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</si>
  <si>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</si>
  <si>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</si>
  <si>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</si>
  <si>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</si>
  <si>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</si>
  <si>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</si>
  <si>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</si>
  <si>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</si>
  <si>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</si>
  <si>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</si>
  <si>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</si>
  <si>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</si>
  <si>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</si>
  <si>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</si>
  <si>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</si>
  <si>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</si>
  <si>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</si>
  <si>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</si>
  <si>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</si>
  <si>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</si>
  <si>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</si>
  <si>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</si>
  <si>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</si>
  <si>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</si>
  <si>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</si>
  <si>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</si>
  <si>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</si>
  <si>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</si>
  <si>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</si>
  <si>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</si>
  <si>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</si>
  <si>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</si>
  <si>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</si>
  <si>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</si>
  <si>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</si>
  <si>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</si>
  <si>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</si>
  <si>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</si>
  <si>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</si>
  <si>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</si>
  <si>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</si>
  <si>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</si>
  <si>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</si>
  <si>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</si>
  <si>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</si>
  <si>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</si>
  <si>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</si>
  <si>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</si>
  <si>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</si>
  <si>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</si>
  <si>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</si>
  <si>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</si>
  <si>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</si>
  <si>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</si>
  <si>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</si>
  <si>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</si>
  <si>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</si>
  <si>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</si>
  <si>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</si>
  <si>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</si>
  <si>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</si>
  <si>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</si>
  <si>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</si>
  <si>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</si>
  <si>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</si>
  <si>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</si>
  <si>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</si>
  <si>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</si>
  <si>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</si>
  <si>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</si>
  <si>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</si>
  <si>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</si>
  <si>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</si>
  <si>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</si>
  <si>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</si>
  <si>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</si>
  <si>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</si>
  <si>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</si>
  <si>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</si>
  <si>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</si>
  <si>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</si>
  <si>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</si>
  <si>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</si>
  <si>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</si>
  <si>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</si>
  <si>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</si>
  <si>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</si>
  <si>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</si>
  <si>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</si>
  <si>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</si>
  <si>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</si>
  <si>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</si>
  <si>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</si>
  <si>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</si>
  <si>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</si>
  <si>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</si>
  <si>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</si>
  <si>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</si>
  <si>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</si>
  <si>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</si>
  <si>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</si>
  <si>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</si>
  <si>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</si>
  <si>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</si>
  <si>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</si>
  <si>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</si>
  <si>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</si>
  <si>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</si>
  <si>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</si>
  <si>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</si>
  <si>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</si>
  <si>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</si>
  <si>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</si>
  <si>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</si>
  <si>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</si>
  <si>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</si>
  <si>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</si>
  <si>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</si>
  <si>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</si>
  <si>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</si>
  <si>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</si>
  <si>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</si>
  <si>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</si>
  <si>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</si>
  <si>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</si>
  <si>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</si>
  <si>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</si>
  <si>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</si>
  <si>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</si>
  <si>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</si>
  <si>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</si>
  <si>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</si>
  <si>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</si>
  <si>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</si>
  <si>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</si>
  <si>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</si>
  <si>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</si>
  <si>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</si>
  <si>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</si>
  <si>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</si>
  <si>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</si>
  <si>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</si>
  <si>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</si>
  <si>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</si>
  <si>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</si>
  <si>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</si>
  <si>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</si>
  <si>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</si>
  <si>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</si>
  <si>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</si>
  <si>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</si>
  <si>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</si>
  <si>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</si>
  <si>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</si>
  <si>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</si>
  <si>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</si>
  <si>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</si>
  <si>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</si>
  <si>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</si>
  <si>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</si>
  <si>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</si>
  <si>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</si>
  <si>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</si>
  <si>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</si>
  <si>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</si>
  <si>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</si>
  <si>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</si>
  <si>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</si>
  <si>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</si>
  <si>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</si>
  <si>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</si>
  <si>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</si>
  <si>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</si>
  <si>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</si>
  <si>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</si>
  <si>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</si>
  <si>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</si>
  <si>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</si>
  <si>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</si>
  <si>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</si>
  <si>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</si>
  <si>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</si>
  <si>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</si>
  <si>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</si>
  <si>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</si>
  <si>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</si>
  <si>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</si>
  <si>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</si>
  <si>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</si>
  <si>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</si>
  <si>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</si>
  <si>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</si>
  <si>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</si>
  <si>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</si>
  <si>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</si>
  <si>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</si>
  <si>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</si>
  <si>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</si>
  <si>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</si>
  <si>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</si>
  <si>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</si>
  <si>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</si>
  <si>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</si>
  <si>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</si>
  <si>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</si>
  <si>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</si>
  <si>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</si>
  <si>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</si>
  <si>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</si>
  <si>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</si>
  <si>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</si>
  <si>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</si>
  <si>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</si>
  <si>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</si>
  <si>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</si>
  <si>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</si>
  <si>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</si>
  <si>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</si>
  <si>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</si>
  <si>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</si>
  <si>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</si>
  <si>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</si>
  <si>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</si>
  <si>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</si>
  <si>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</si>
  <si>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</si>
  <si>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</si>
  <si>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</si>
  <si>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</si>
  <si>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</si>
  <si>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</si>
  <si>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</si>
  <si>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</si>
  <si>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</si>
  <si>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</si>
  <si>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</si>
  <si>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</si>
  <si>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</si>
  <si>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</si>
  <si>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</si>
  <si>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</si>
  <si>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</si>
  <si>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</si>
  <si>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</si>
  <si>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</si>
  <si>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</si>
  <si>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</si>
  <si>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</si>
  <si>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</si>
  <si>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</si>
  <si>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</si>
  <si>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</si>
  <si>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</si>
  <si>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</si>
  <si>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</si>
  <si>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</si>
  <si>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</si>
  <si>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</si>
  <si>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</si>
  <si>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</si>
  <si>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</si>
  <si>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</si>
  <si>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</si>
  <si>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</si>
  <si>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</si>
  <si>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</si>
  <si>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</si>
  <si>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</si>
  <si>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</si>
  <si>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</si>
  <si>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</si>
  <si>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</si>
  <si>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</si>
  <si>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</si>
  <si>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</si>
  <si>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</si>
  <si>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</si>
  <si>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</si>
  <si>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</si>
  <si>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</si>
  <si>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</si>
  <si>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</si>
  <si>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</si>
  <si>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</si>
  <si>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</si>
  <si>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</si>
  <si>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</si>
  <si>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</si>
  <si>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</si>
  <si>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</si>
  <si>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</si>
  <si>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</si>
  <si>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</si>
  <si>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</si>
  <si>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</si>
  <si>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</si>
  <si>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</si>
  <si>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</si>
  <si>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</si>
  <si>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</si>
  <si>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</si>
  <si>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</si>
  <si>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</si>
  <si>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</si>
  <si>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</si>
  <si>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</si>
  <si>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</si>
  <si>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</si>
  <si>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</si>
  <si>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</si>
  <si>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</si>
  <si>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</si>
  <si>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</si>
  <si>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</si>
  <si>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</si>
  <si>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</si>
  <si>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</si>
  <si>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</si>
  <si>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</si>
  <si>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</si>
  <si>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</si>
  <si>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</si>
  <si>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</si>
  <si>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</si>
  <si>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</si>
  <si>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</si>
  <si>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</si>
  <si>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</si>
  <si>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</si>
  <si>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</si>
  <si>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</si>
  <si>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</si>
  <si>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</si>
  <si>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</si>
  <si>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</si>
  <si>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</si>
  <si>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</si>
  <si>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</si>
  <si>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</si>
  <si>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</si>
  <si>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</si>
  <si>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</si>
  <si>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</si>
  <si>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</si>
  <si>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</si>
  <si>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</si>
  <si>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</si>
  <si>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</si>
  <si>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</si>
  <si>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</si>
  <si>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</si>
  <si>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</si>
  <si>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</si>
  <si>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</si>
  <si>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</si>
  <si>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</si>
  <si>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</si>
  <si>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</si>
  <si>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</si>
  <si>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</si>
  <si>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</si>
  <si>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</si>
  <si>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</si>
  <si>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</si>
  <si>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</si>
  <si>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</si>
  <si>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</si>
  <si>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</si>
  <si>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</si>
  <si>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</si>
  <si>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</si>
  <si>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</si>
  <si>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</si>
  <si>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</si>
  <si>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</si>
  <si>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</si>
  <si>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</si>
  <si>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</si>
  <si>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</si>
  <si>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</si>
  <si>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</si>
  <si>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</si>
  <si>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</si>
  <si>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</si>
  <si>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</si>
  <si>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</si>
  <si>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</si>
  <si>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</si>
  <si>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</si>
  <si>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</si>
  <si>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</si>
  <si>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</si>
  <si>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</si>
  <si>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</si>
  <si>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</si>
  <si>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</si>
  <si>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</si>
  <si>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</si>
  <si>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</si>
  <si>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</si>
  <si>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</si>
  <si>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</si>
  <si>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</si>
  <si>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</si>
  <si>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</si>
  <si>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</si>
  <si>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</si>
  <si>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</si>
  <si>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</si>
  <si>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</si>
  <si>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</si>
  <si>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</si>
  <si>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</si>
  <si>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</si>
  <si>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</si>
  <si>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</si>
  <si>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</si>
  <si>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</si>
  <si>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</si>
  <si>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</si>
  <si>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</si>
  <si>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</si>
  <si>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</si>
  <si>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</si>
  <si>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</si>
  <si>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</si>
  <si>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</si>
  <si>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</si>
  <si>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</si>
  <si>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</si>
  <si>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</si>
  <si>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</si>
  <si>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</si>
  <si>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</si>
  <si>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</si>
  <si>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</si>
  <si>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</si>
  <si>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</si>
  <si>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</si>
  <si>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</si>
  <si>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</si>
  <si>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</si>
  <si>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</si>
  <si>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</si>
  <si>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</si>
  <si>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</si>
  <si>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</si>
  <si>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</si>
  <si>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</si>
  <si>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</si>
  <si>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</si>
  <si>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</si>
  <si>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</si>
  <si>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</si>
  <si>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</si>
  <si>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</si>
  <si>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</si>
  <si>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</si>
  <si>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</si>
  <si>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</si>
  <si>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</si>
  <si>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</si>
  <si>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</si>
  <si>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</si>
  <si>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</si>
  <si>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</si>
  <si>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</si>
  <si>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</si>
  <si>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</si>
  <si>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</si>
  <si>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</si>
  <si>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</si>
  <si>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</si>
  <si>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</si>
  <si>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</si>
  <si>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</si>
  <si>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</si>
  <si>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</si>
  <si>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</si>
  <si>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</si>
  <si>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</si>
  <si>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</si>
  <si>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</si>
  <si>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</si>
  <si>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</si>
  <si>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</si>
  <si>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</si>
  <si>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</si>
  <si>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</si>
  <si>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</si>
  <si>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</si>
  <si>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</si>
  <si>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</si>
  <si>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</si>
  <si>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</si>
  <si>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</si>
  <si>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</si>
  <si>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</si>
  <si>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</si>
  <si>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</si>
  <si>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</si>
  <si>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</si>
  <si>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</si>
  <si>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</si>
  <si>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</si>
  <si>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</si>
  <si>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</si>
  <si>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</si>
  <si>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</si>
  <si>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</si>
  <si>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</si>
  <si>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</si>
  <si>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</si>
  <si>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</si>
  <si>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</si>
  <si>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</si>
  <si>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</si>
  <si>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</si>
  <si>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</si>
  <si>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</si>
  <si>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</si>
  <si>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</si>
  <si>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</si>
  <si>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</si>
  <si>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</si>
  <si>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</si>
  <si>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</si>
  <si>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</si>
  <si>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</si>
  <si>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</si>
  <si>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</si>
  <si>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</si>
  <si>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</si>
  <si>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</si>
  <si>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</si>
  <si>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</si>
  <si>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</si>
  <si>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</si>
  <si>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</si>
  <si>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</si>
  <si>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</si>
  <si>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</si>
  <si>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</si>
  <si>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</si>
  <si>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</si>
  <si>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</si>
  <si>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</si>
  <si>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</si>
  <si>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</si>
  <si>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</si>
  <si>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</si>
  <si>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</si>
  <si>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</si>
  <si>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</si>
  <si>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</si>
  <si>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</si>
  <si>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</si>
  <si>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</si>
  <si>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</si>
  <si>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</si>
  <si>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</si>
  <si>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</si>
  <si>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</si>
  <si>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</si>
  <si>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</si>
  <si>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</si>
  <si>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</si>
  <si>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</si>
  <si>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</si>
  <si>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</si>
  <si>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</si>
  <si>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</si>
  <si>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</si>
  <si>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</si>
  <si>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</si>
  <si>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</si>
  <si>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</si>
  <si>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</si>
  <si>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</si>
  <si>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</si>
  <si>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</si>
  <si>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</si>
  <si>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</si>
  <si>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</si>
  <si>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</si>
  <si>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</si>
  <si>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</si>
  <si>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</si>
  <si>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</si>
  <si>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</si>
  <si>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</si>
  <si>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</si>
  <si>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</si>
  <si>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</si>
  <si>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</si>
  <si>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</si>
  <si>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</si>
  <si>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</si>
  <si>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</si>
  <si>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</si>
  <si>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</si>
  <si>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</si>
  <si>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</si>
  <si>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</si>
  <si>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</si>
  <si>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</si>
  <si>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</si>
  <si>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</si>
  <si>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</si>
  <si>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</si>
  <si>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</si>
  <si>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</si>
  <si>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</si>
  <si>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</si>
  <si>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</si>
  <si>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</si>
  <si>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</si>
  <si>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</si>
  <si>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</si>
  <si>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</si>
  <si>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</si>
  <si>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</si>
  <si>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</si>
  <si>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</si>
  <si>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</si>
  <si>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</si>
  <si>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</si>
  <si>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</si>
  <si>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</si>
  <si>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</si>
  <si>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</si>
  <si>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</si>
  <si>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</si>
  <si>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</si>
  <si>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</si>
  <si>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</si>
  <si>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</si>
  <si>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</si>
  <si>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</si>
  <si>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</si>
  <si>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</si>
  <si>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</si>
  <si>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</si>
  <si>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</si>
  <si>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</si>
  <si>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</si>
  <si>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</si>
  <si>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</si>
  <si>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</si>
  <si>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</si>
  <si>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</si>
  <si>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</si>
  <si>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</si>
  <si>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</si>
  <si>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</si>
  <si>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</si>
  <si>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</si>
  <si>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</si>
  <si>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</si>
  <si>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</si>
  <si>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</si>
  <si>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</si>
  <si>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</si>
  <si>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</si>
  <si>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</si>
  <si>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</si>
  <si>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</si>
  <si>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</si>
  <si>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</si>
  <si>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</si>
  <si>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</si>
  <si>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</si>
  <si>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</si>
  <si>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</si>
  <si>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</si>
  <si>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</si>
  <si>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</si>
  <si>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</si>
  <si>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</si>
  <si>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</si>
  <si>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</si>
  <si>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</si>
  <si>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</si>
  <si>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</si>
  <si>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</si>
  <si>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</si>
  <si>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</si>
  <si>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</si>
  <si>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</si>
  <si>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</si>
  <si>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</si>
  <si>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</si>
  <si>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</si>
  <si>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</si>
  <si>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</si>
  <si>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</si>
  <si>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</si>
  <si>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</si>
  <si>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</si>
  <si>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</si>
  <si>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</si>
  <si>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</si>
  <si>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</si>
  <si>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</si>
  <si>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</si>
  <si>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</si>
  <si>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</si>
  <si>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</si>
  <si>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</si>
  <si>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</si>
  <si>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</si>
  <si>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</si>
  <si>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</si>
  <si>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</si>
  <si>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</si>
  <si>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</si>
  <si>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</si>
  <si>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</si>
  <si>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</si>
  <si>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</si>
  <si>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</si>
  <si>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</si>
  <si>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</si>
  <si>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</si>
  <si>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</si>
  <si>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</si>
  <si>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</si>
  <si>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</si>
  <si>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</si>
  <si>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</si>
  <si>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</si>
  <si>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</si>
  <si>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</si>
  <si>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</si>
  <si>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</si>
  <si>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</si>
  <si>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</si>
  <si>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</si>
  <si>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</si>
  <si>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</si>
  <si>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</si>
  <si>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</si>
  <si>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</si>
  <si>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</si>
  <si>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</si>
  <si>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</si>
  <si>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</si>
  <si>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</si>
  <si>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</si>
  <si>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</si>
  <si>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</si>
  <si>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</si>
  <si>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</si>
  <si>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</si>
  <si>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</si>
  <si>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</si>
  <si>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</si>
  <si>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</si>
  <si>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</si>
  <si>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</si>
  <si>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</si>
  <si>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</si>
  <si>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</si>
  <si>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</si>
  <si>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</si>
  <si>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</si>
  <si>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</si>
  <si>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</si>
  <si>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</si>
  <si>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</si>
  <si>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</si>
  <si>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</si>
  <si>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</si>
  <si>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</si>
  <si>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</si>
  <si>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</si>
  <si>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</si>
  <si>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</si>
  <si>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</si>
  <si>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</si>
  <si>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</si>
  <si>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</si>
  <si>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</si>
  <si>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</si>
  <si>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</si>
  <si>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</si>
  <si>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</si>
  <si>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</si>
  <si>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</si>
  <si>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</si>
  <si>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</si>
  <si>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</si>
  <si>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</si>
  <si>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</si>
  <si>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</si>
  <si>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</si>
  <si>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</si>
  <si>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</si>
  <si>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</si>
  <si>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</si>
  <si>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</si>
  <si>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</si>
  <si>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</si>
  <si>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</si>
  <si>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</si>
  <si>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</si>
  <si>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</si>
  <si>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</si>
  <si>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</si>
  <si>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</si>
  <si>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</si>
  <si>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</si>
  <si>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</si>
  <si>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</si>
  <si>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</si>
  <si>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</si>
  <si>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</si>
  <si>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</si>
  <si>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</si>
  <si>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</si>
  <si>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</si>
  <si>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</si>
  <si>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</si>
  <si>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</si>
  <si>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</si>
  <si>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</si>
  <si>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</si>
  <si>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</si>
  <si>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</si>
  <si>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</si>
  <si>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</si>
  <si>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</si>
  <si>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</si>
  <si>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</si>
  <si>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</si>
  <si>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</si>
  <si>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</si>
  <si>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</si>
  <si>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</si>
  <si>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</si>
  <si>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</si>
  <si>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</si>
  <si>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</si>
  <si>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</si>
  <si>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</si>
  <si>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</si>
  <si>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</si>
  <si>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</si>
  <si>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</si>
  <si>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</si>
  <si>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</si>
  <si>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</si>
  <si>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</si>
  <si>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</si>
  <si>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</si>
  <si>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</si>
  <si>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</si>
  <si>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</si>
  <si>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</si>
  <si>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</si>
  <si>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</si>
  <si>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</si>
  <si>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</si>
  <si>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</si>
  <si>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</si>
  <si>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</si>
  <si>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</si>
  <si>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</si>
  <si>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</si>
  <si>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</si>
  <si>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</si>
  <si>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</si>
  <si>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</si>
  <si>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</si>
  <si>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</si>
  <si>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</si>
  <si>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</si>
  <si>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</si>
  <si>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</si>
  <si>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</si>
  <si>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</si>
  <si>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</si>
  <si>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</si>
  <si>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</si>
  <si>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</si>
  <si>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</si>
  <si>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</si>
  <si>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</si>
  <si>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</si>
  <si>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</si>
  <si>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</si>
  <si>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</si>
  <si>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</si>
  <si>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</si>
  <si>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</si>
  <si>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</si>
  <si>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</si>
  <si>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</si>
  <si>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</si>
  <si>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</si>
  <si>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</si>
  <si>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</si>
  <si>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</si>
  <si>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</si>
  <si>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</si>
  <si>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</si>
  <si>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</si>
  <si>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</si>
  <si>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</si>
  <si>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</si>
  <si>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</si>
  <si>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</si>
  <si>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</si>
  <si>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</si>
  <si>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</si>
  <si>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</si>
  <si>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</si>
  <si>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</si>
  <si>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</si>
  <si>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</si>
  <si>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</si>
  <si>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</si>
  <si>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</si>
  <si>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</si>
  <si>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</si>
  <si>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</si>
  <si>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</si>
  <si>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</si>
  <si>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</si>
  <si>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</si>
  <si>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</si>
  <si>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</si>
  <si>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</si>
  <si>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</si>
  <si>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</si>
  <si>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</si>
  <si>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</si>
  <si>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</si>
  <si>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</si>
  <si>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</si>
  <si>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</si>
  <si>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</si>
  <si>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</si>
  <si>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</si>
  <si>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</si>
  <si>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</si>
  <si>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</si>
  <si>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</si>
  <si>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</si>
  <si>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</si>
  <si>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</si>
  <si>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</si>
  <si>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</si>
  <si>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</si>
  <si>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</si>
  <si>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</si>
  <si>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</si>
  <si>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</si>
  <si>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</si>
  <si>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</si>
  <si>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</si>
  <si>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</si>
  <si>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</si>
  <si>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</si>
  <si>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</si>
  <si>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</si>
  <si>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</si>
  <si>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</si>
  <si>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</si>
  <si>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</si>
  <si>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</si>
  <si>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</si>
  <si>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</si>
  <si>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</si>
  <si>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</si>
  <si>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</si>
  <si>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</si>
  <si>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</si>
  <si>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</si>
  <si>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</si>
  <si>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</si>
  <si>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</si>
  <si>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</si>
  <si>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</si>
  <si>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</si>
  <si>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</si>
  <si>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</si>
  <si>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</si>
  <si>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</si>
  <si>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</si>
  <si>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</si>
  <si>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</si>
  <si>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</si>
  <si>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</si>
  <si>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</si>
  <si>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</si>
  <si>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</si>
  <si>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</si>
  <si>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</si>
  <si>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</si>
  <si>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</si>
  <si>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</si>
  <si>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</si>
  <si>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</si>
  <si>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</si>
  <si>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</si>
  <si>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</si>
  <si>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</si>
  <si>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</si>
  <si>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</si>
  <si>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</si>
  <si>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</si>
  <si>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</si>
  <si>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</si>
  <si>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</si>
  <si>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</si>
  <si>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</si>
  <si>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</si>
  <si>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</si>
  <si>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</si>
  <si>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</si>
  <si>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</si>
  <si>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</si>
  <si>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</si>
  <si>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</si>
  <si>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</si>
  <si>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</si>
  <si>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</si>
  <si>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</si>
  <si>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</si>
  <si>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</si>
  <si>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</si>
  <si>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</si>
  <si>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</si>
  <si>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</si>
  <si>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</si>
  <si>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</si>
  <si>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</si>
  <si>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</si>
  <si>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</si>
  <si>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</si>
  <si>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</si>
  <si>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</si>
  <si>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</si>
  <si>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</si>
  <si>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</si>
  <si>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</si>
  <si>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</si>
  <si>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</si>
  <si>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</si>
  <si>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</si>
  <si>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</si>
  <si>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</si>
  <si>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</si>
  <si>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</si>
  <si>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</si>
  <si>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</si>
  <si>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</si>
  <si>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</si>
  <si>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</si>
  <si>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</si>
  <si>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</si>
  <si>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</si>
  <si>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</si>
  <si>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</si>
  <si>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</si>
  <si>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</si>
  <si>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</si>
  <si>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</si>
  <si>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</si>
  <si>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</si>
  <si>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</si>
  <si>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</si>
  <si>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</si>
  <si>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</si>
  <si>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</si>
  <si>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</si>
  <si>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</si>
  <si>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</si>
  <si>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</si>
  <si>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</si>
  <si>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</si>
  <si>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</si>
  <si>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</si>
  <si>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</si>
  <si>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</si>
  <si>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</si>
  <si>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</si>
  <si>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</si>
  <si>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</si>
  <si>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</si>
  <si>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</si>
  <si>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</si>
  <si>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</si>
  <si>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</si>
  <si>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</si>
  <si>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</si>
  <si>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</si>
  <si>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</si>
  <si>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</si>
  <si>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</si>
  <si>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</si>
  <si>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</si>
  <si>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</si>
  <si>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</si>
  <si>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</si>
  <si>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</si>
  <si>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</si>
  <si>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</si>
  <si>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</si>
  <si>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</si>
  <si>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</si>
  <si>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</si>
  <si>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</si>
  <si>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</si>
  <si>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</si>
  <si>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</si>
  <si>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</si>
  <si>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</si>
  <si>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</si>
  <si>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</si>
  <si>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</si>
  <si>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</si>
  <si>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</si>
  <si>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</si>
  <si>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</si>
  <si>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</si>
  <si>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</si>
  <si>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</si>
  <si>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</si>
  <si>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</si>
  <si>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</si>
  <si>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</si>
  <si>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</si>
  <si>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</si>
  <si>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</si>
  <si>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</si>
  <si>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</si>
  <si>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</si>
  <si>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</si>
  <si>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</si>
  <si>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</si>
  <si>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</si>
  <si>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</si>
  <si>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</si>
  <si>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</si>
  <si>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</si>
  <si>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</si>
  <si>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</si>
  <si>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</si>
  <si>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</si>
  <si>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</si>
  <si>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</si>
  <si>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</si>
  <si>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</si>
  <si>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</si>
  <si>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</si>
  <si>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</si>
  <si>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</si>
  <si>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</si>
  <si>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</si>
  <si>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</si>
  <si>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</si>
  <si>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</si>
  <si>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</si>
  <si>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</si>
  <si>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</si>
  <si>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</si>
  <si>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</si>
  <si>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</si>
  <si>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</si>
  <si>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</si>
  <si>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</si>
  <si>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</si>
  <si>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</si>
  <si>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</si>
  <si>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</si>
  <si>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GRAD BAKAR</t>
  </si>
  <si>
    <t>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</si>
</sst>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6" fillId="0" borderId="0" xfId="0" applyFont="1" applyAlignment="1" applyProtection="1">
      <alignment horizontal="right"/>
      <protection locked="0"/>
    </xf>
    <xf numFmtId="0" fontId="69" fillId="0" borderId="0" xfId="0" applyFont="1" applyAlignment="1" applyProtection="1">
      <alignment horizontal="left"/>
      <protection locked="0"/>
    </xf>
    <xf numFmtId="0" fontId="67" fillId="0" borderId="0" xfId="0" applyFont="1" applyAlignment="1" applyProtection="1">
      <alignment horizontal="right"/>
      <protection locked="0"/>
    </xf>
    <xf numFmtId="49" fontId="69" fillId="0" borderId="0" xfId="0" applyNumberFormat="1" applyFont="1" applyAlignment="1" applyProtection="1">
      <alignment horizontal="left"/>
      <protection locked="0"/>
    </xf>
    <xf numFmtId="4" fontId="6" fillId="0" borderId="40" xfId="0" applyNumberFormat="1" applyFont="1" applyBorder="1" applyAlignment="1" applyProtection="1">
      <alignment horizontal="right" vertical="center"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lignment horizontal="center" vertical="center" wrapText="1"/>
    </xf>
    <xf numFmtId="0" fontId="40" fillId="0" borderId="0" xfId="0" applyFont="1" applyAlignment="1">
      <alignment horizontal="center" vertical="center"/>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lignment horizontal="center" vertical="center"/>
    </xf>
    <xf numFmtId="0" fontId="46" fillId="0" borderId="0" xfId="0" applyFont="1"/>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lignment horizontal="center" vertical="center"/>
    </xf>
    <xf numFmtId="0" fontId="40" fillId="0" borderId="0" xfId="0" applyFont="1"/>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lignment horizontal="center" vertical="center"/>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10235908.689999999</v>
      </c>
      <c r="D2" s="6">
        <f>'PR-RAS'!E6</f>
        <v>13933283.969999999</v>
      </c>
      <c r="E2" s="6">
        <v>0</v>
      </c>
      <c r="F2" s="6">
        <v>0</v>
      </c>
      <c r="G2" s="7">
        <f t="shared" ref="G2:G264" si="0">(B2/1000)*(C2*1+D2*2)</f>
        <v>38102.476629999997</v>
      </c>
      <c r="H2" s="7">
        <f t="shared" ref="H2:H264" si="1">ABS(C2-ROUND(C2,0))+ABS(D2-ROUND(D2,0))</f>
        <v>0.34000000171363354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2895082.74</v>
      </c>
      <c r="D3" s="1">
        <f>'PR-RAS'!E7</f>
        <v>3461949.99</v>
      </c>
      <c r="E3" s="1">
        <v>0</v>
      </c>
      <c r="F3" s="1">
        <v>0</v>
      </c>
      <c r="G3" s="2">
        <f t="shared" si="0"/>
        <v>19637.96544</v>
      </c>
      <c r="H3" s="2">
        <f t="shared" si="1"/>
        <v>0.26999999955296516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2414898.79</v>
      </c>
      <c r="D4" s="1">
        <f>'PR-RAS'!E8</f>
        <v>3101869.72</v>
      </c>
      <c r="E4" s="1">
        <v>0</v>
      </c>
      <c r="F4" s="1">
        <v>0</v>
      </c>
      <c r="G4" s="2">
        <f t="shared" si="0"/>
        <v>25855.914690000001</v>
      </c>
      <c r="H4" s="2">
        <f t="shared" si="1"/>
        <v>0.48999999975785613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2159822.2799999998</v>
      </c>
      <c r="D5" s="1">
        <f>'PR-RAS'!E9</f>
        <v>2772665.75</v>
      </c>
      <c r="E5" s="1">
        <v>0</v>
      </c>
      <c r="F5" s="1">
        <v>0</v>
      </c>
      <c r="G5" s="2">
        <f t="shared" si="0"/>
        <v>30820.615119999999</v>
      </c>
      <c r="H5" s="2">
        <f t="shared" si="1"/>
        <v>0.52999999979510903</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182692.28</v>
      </c>
      <c r="D6" s="1">
        <f>'PR-RAS'!E10</f>
        <v>200312.97</v>
      </c>
      <c r="E6" s="1">
        <v>0</v>
      </c>
      <c r="F6" s="1">
        <v>0</v>
      </c>
      <c r="G6" s="2">
        <f t="shared" si="0"/>
        <v>2916.5911000000001</v>
      </c>
      <c r="H6" s="2">
        <f t="shared" si="1"/>
        <v>0.30999999999767169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87004.45</v>
      </c>
      <c r="D7" s="1">
        <f>'PR-RAS'!E11</f>
        <v>93297.14</v>
      </c>
      <c r="E7" s="1">
        <v>0</v>
      </c>
      <c r="F7" s="1">
        <v>0</v>
      </c>
      <c r="G7" s="2">
        <f t="shared" si="0"/>
        <v>1641.5923799999998</v>
      </c>
      <c r="H7" s="2">
        <f t="shared" si="1"/>
        <v>0.58999999999650754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174017.25</v>
      </c>
      <c r="D8" s="1">
        <f>'PR-RAS'!E12</f>
        <v>279029.57</v>
      </c>
      <c r="E8" s="1">
        <v>0</v>
      </c>
      <c r="F8" s="1">
        <v>0</v>
      </c>
      <c r="G8" s="2">
        <f t="shared" si="0"/>
        <v>5124.5347300000003</v>
      </c>
      <c r="H8" s="2">
        <f t="shared" si="1"/>
        <v>0.67999999999301508</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63416.02</v>
      </c>
      <c r="D9" s="1">
        <f>'PR-RAS'!E13</f>
        <v>59977.11</v>
      </c>
      <c r="E9" s="1">
        <v>0</v>
      </c>
      <c r="F9" s="1">
        <v>0</v>
      </c>
      <c r="G9" s="2">
        <f t="shared" si="0"/>
        <v>1466.96192</v>
      </c>
      <c r="H9" s="2">
        <f t="shared" si="1"/>
        <v>0.12999999999738066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252053.49</v>
      </c>
      <c r="D11" s="1">
        <f>'PR-RAS'!E15</f>
        <v>303412.82</v>
      </c>
      <c r="E11" s="1">
        <v>0</v>
      </c>
      <c r="F11" s="1">
        <v>0</v>
      </c>
      <c r="G11" s="2">
        <f t="shared" si="0"/>
        <v>8588.7913000000008</v>
      </c>
      <c r="H11" s="2">
        <f t="shared" si="1"/>
        <v>0.66999999998370185</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443682.38999999996</v>
      </c>
      <c r="D19" s="1">
        <f>'PR-RAS'!E23</f>
        <v>316312.55</v>
      </c>
      <c r="E19" s="1">
        <v>0</v>
      </c>
      <c r="F19" s="1">
        <v>0</v>
      </c>
      <c r="G19" s="2">
        <f t="shared" si="0"/>
        <v>19373.534819999997</v>
      </c>
      <c r="H19" s="2">
        <f t="shared" si="1"/>
        <v>0.83999999996740371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21655.98</v>
      </c>
      <c r="D20" s="1">
        <f>'PR-RAS'!E24</f>
        <v>23174.58</v>
      </c>
      <c r="E20" s="1">
        <v>0</v>
      </c>
      <c r="F20" s="1">
        <v>0</v>
      </c>
      <c r="G20" s="2">
        <f t="shared" si="0"/>
        <v>1292.0976599999999</v>
      </c>
      <c r="H20" s="2">
        <f t="shared" si="1"/>
        <v>0.43999999999869033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422026.41</v>
      </c>
      <c r="D23" s="1">
        <f>'PR-RAS'!E27</f>
        <v>293137.96999999997</v>
      </c>
      <c r="E23" s="1">
        <v>0</v>
      </c>
      <c r="F23" s="1">
        <v>0</v>
      </c>
      <c r="G23" s="2">
        <f t="shared" si="0"/>
        <v>22182.651699999995</v>
      </c>
      <c r="H23" s="2">
        <f t="shared" si="1"/>
        <v>0.44000000000232831</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36501.56</v>
      </c>
      <c r="D25" s="1">
        <f>'PR-RAS'!E29</f>
        <v>43767.72</v>
      </c>
      <c r="E25" s="1">
        <v>0</v>
      </c>
      <c r="F25" s="1">
        <v>0</v>
      </c>
      <c r="G25" s="2">
        <f t="shared" si="0"/>
        <v>2976.8879999999999</v>
      </c>
      <c r="H25" s="2">
        <f t="shared" si="1"/>
        <v>0.72000000000116415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36501.56</v>
      </c>
      <c r="D27" s="1">
        <f>'PR-RAS'!E31</f>
        <v>43767.72</v>
      </c>
      <c r="E27" s="1">
        <v>0</v>
      </c>
      <c r="F27" s="1">
        <v>0</v>
      </c>
      <c r="G27" s="2">
        <f t="shared" si="0"/>
        <v>3224.962</v>
      </c>
      <c r="H27" s="2">
        <f t="shared" si="1"/>
        <v>0.72000000000116415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531044.01</v>
      </c>
      <c r="D46" s="1">
        <f>'PR-RAS'!E50</f>
        <v>4150474</v>
      </c>
      <c r="E46" s="1">
        <v>0</v>
      </c>
      <c r="F46" s="1">
        <v>0</v>
      </c>
      <c r="G46" s="2">
        <f t="shared" si="0"/>
        <v>397439.64044999995</v>
      </c>
      <c r="H46" s="2">
        <f t="shared" si="1"/>
        <v>1.0000000009313226E-2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228231.87</v>
      </c>
      <c r="D55" s="1">
        <f>'PR-RAS'!E59</f>
        <v>196958.96</v>
      </c>
      <c r="E55" s="1">
        <v>0</v>
      </c>
      <c r="F55" s="1">
        <v>0</v>
      </c>
      <c r="G55" s="2">
        <f t="shared" si="0"/>
        <v>33596.088660000001</v>
      </c>
      <c r="H55" s="2">
        <f t="shared" si="1"/>
        <v>0.17000000001280569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12737.81</v>
      </c>
      <c r="D56" s="1">
        <f>'PR-RAS'!E60</f>
        <v>170414.4</v>
      </c>
      <c r="E56" s="1">
        <v>0</v>
      </c>
      <c r="F56" s="1">
        <v>0</v>
      </c>
      <c r="G56" s="2">
        <f t="shared" si="0"/>
        <v>19446.163550000001</v>
      </c>
      <c r="H56" s="2">
        <f t="shared" si="1"/>
        <v>0.58999999999468855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215494.06</v>
      </c>
      <c r="D57" s="1">
        <f>'PR-RAS'!E61</f>
        <v>26544.560000000001</v>
      </c>
      <c r="E57" s="1">
        <v>0</v>
      </c>
      <c r="F57" s="1">
        <v>0</v>
      </c>
      <c r="G57" s="2">
        <f t="shared" si="0"/>
        <v>15040.658079999999</v>
      </c>
      <c r="H57" s="2">
        <f t="shared" si="1"/>
        <v>0.49999999999636202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79633.69</v>
      </c>
      <c r="D58" s="1">
        <f>'PR-RAS'!E62</f>
        <v>3953515.04</v>
      </c>
      <c r="E58" s="1">
        <v>0</v>
      </c>
      <c r="F58" s="1">
        <v>0</v>
      </c>
      <c r="G58" s="2">
        <f t="shared" si="0"/>
        <v>455239.83489000006</v>
      </c>
      <c r="H58" s="2">
        <f t="shared" si="1"/>
        <v>0.3500000000349246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10901.13</v>
      </c>
      <c r="E59" s="1">
        <v>0</v>
      </c>
      <c r="F59" s="1">
        <v>0</v>
      </c>
      <c r="G59" s="2">
        <f t="shared" si="0"/>
        <v>1264.53108</v>
      </c>
      <c r="H59" s="2">
        <f t="shared" si="1"/>
        <v>0.12999999999919964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79633.69</v>
      </c>
      <c r="D60" s="1">
        <f>'PR-RAS'!E64</f>
        <v>3942613.91</v>
      </c>
      <c r="E60" s="1">
        <v>0</v>
      </c>
      <c r="F60" s="1">
        <v>0</v>
      </c>
      <c r="G60" s="2">
        <f t="shared" si="0"/>
        <v>469926.82909000001</v>
      </c>
      <c r="H60" s="2">
        <f t="shared" si="1"/>
        <v>0.39999999984866008</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223178.45</v>
      </c>
      <c r="D70" s="1">
        <f>'PR-RAS'!E74</f>
        <v>0</v>
      </c>
      <c r="E70" s="1">
        <v>0</v>
      </c>
      <c r="F70" s="1">
        <v>0</v>
      </c>
      <c r="G70" s="2">
        <f t="shared" si="0"/>
        <v>15399.313050000002</v>
      </c>
      <c r="H70" s="2">
        <f t="shared" si="1"/>
        <v>0.45000000001164153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223178.45</v>
      </c>
      <c r="D72" s="1">
        <f>'PR-RAS'!E76</f>
        <v>0</v>
      </c>
      <c r="E72" s="1">
        <v>0</v>
      </c>
      <c r="F72" s="1">
        <v>0</v>
      </c>
      <c r="G72" s="2">
        <f t="shared" si="0"/>
        <v>15845.66995</v>
      </c>
      <c r="H72" s="2">
        <f t="shared" si="1"/>
        <v>0.45000000001164153</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2504994.7600000002</v>
      </c>
      <c r="D78" s="1">
        <f>'PR-RAS'!E82</f>
        <v>1341960.71</v>
      </c>
      <c r="E78" s="1">
        <v>0</v>
      </c>
      <c r="F78" s="1">
        <v>0</v>
      </c>
      <c r="G78" s="2">
        <f t="shared" si="0"/>
        <v>399546.54585999995</v>
      </c>
      <c r="H78" s="2">
        <f t="shared" si="1"/>
        <v>0.52999999979510903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2214633.8800000004</v>
      </c>
      <c r="D79" s="1">
        <f>'PR-RAS'!E83</f>
        <v>907885.11</v>
      </c>
      <c r="E79" s="1">
        <v>0</v>
      </c>
      <c r="F79" s="1">
        <v>0</v>
      </c>
      <c r="G79" s="2">
        <f t="shared" si="0"/>
        <v>314371.51980000007</v>
      </c>
      <c r="H79" s="2">
        <f t="shared" si="1"/>
        <v>0.22999999963212758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924.68</v>
      </c>
      <c r="D81" s="1">
        <f>'PR-RAS'!E85</f>
        <v>39599.15</v>
      </c>
      <c r="E81" s="1">
        <v>0</v>
      </c>
      <c r="F81" s="1">
        <v>0</v>
      </c>
      <c r="G81" s="2">
        <f t="shared" si="0"/>
        <v>6409.8383999999996</v>
      </c>
      <c r="H81" s="2">
        <f t="shared" si="1"/>
        <v>0.47000000000150521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2213709.2000000002</v>
      </c>
      <c r="D85" s="1">
        <f>'PR-RAS'!E89</f>
        <v>868285.96</v>
      </c>
      <c r="E85" s="1">
        <v>0</v>
      </c>
      <c r="F85" s="1">
        <v>0</v>
      </c>
      <c r="G85" s="2">
        <f t="shared" si="0"/>
        <v>331823.61408000003</v>
      </c>
      <c r="H85" s="2">
        <f t="shared" si="1"/>
        <v>0.24000000022351742</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290360.88</v>
      </c>
      <c r="D87" s="1">
        <f>'PR-RAS'!E91</f>
        <v>434075.6</v>
      </c>
      <c r="E87" s="1">
        <v>0</v>
      </c>
      <c r="F87" s="1">
        <v>0</v>
      </c>
      <c r="G87" s="2">
        <f t="shared" si="0"/>
        <v>99632.038879999993</v>
      </c>
      <c r="H87" s="2">
        <f t="shared" si="1"/>
        <v>0.52000000001862645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197989.12</v>
      </c>
      <c r="D88" s="1">
        <f>'PR-RAS'!E92</f>
        <v>192517.27</v>
      </c>
      <c r="E88" s="1">
        <v>0</v>
      </c>
      <c r="F88" s="1">
        <v>0</v>
      </c>
      <c r="G88" s="2">
        <f t="shared" si="0"/>
        <v>50723.058419999987</v>
      </c>
      <c r="H88" s="2">
        <f t="shared" si="1"/>
        <v>0.38999999998486601</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82845.710000000006</v>
      </c>
      <c r="D89" s="1">
        <f>'PR-RAS'!E93</f>
        <v>214321.77</v>
      </c>
      <c r="E89" s="1">
        <v>0</v>
      </c>
      <c r="F89" s="1">
        <v>0</v>
      </c>
      <c r="G89" s="2">
        <f t="shared" si="0"/>
        <v>45011.053999999996</v>
      </c>
      <c r="H89" s="2">
        <f t="shared" si="1"/>
        <v>0.52000000000407454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9526.0499999999993</v>
      </c>
      <c r="D90" s="1">
        <f>'PR-RAS'!E94</f>
        <v>27236.560000000001</v>
      </c>
      <c r="E90" s="1">
        <v>0</v>
      </c>
      <c r="F90" s="1">
        <v>0</v>
      </c>
      <c r="G90" s="2">
        <f t="shared" si="0"/>
        <v>5695.9261299999998</v>
      </c>
      <c r="H90" s="2">
        <f t="shared" si="1"/>
        <v>0.48999999999796273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4226077.78</v>
      </c>
      <c r="D102" s="1">
        <f>'PR-RAS'!E106</f>
        <v>4649635.24</v>
      </c>
      <c r="E102" s="1">
        <v>0</v>
      </c>
      <c r="F102" s="1">
        <v>0</v>
      </c>
      <c r="G102" s="2">
        <f t="shared" si="0"/>
        <v>1366060.1742600002</v>
      </c>
      <c r="H102" s="2">
        <f t="shared" si="1"/>
        <v>0.4599999999627471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3895.68</v>
      </c>
      <c r="D103" s="1">
        <f>'PR-RAS'!E107</f>
        <v>4027.74</v>
      </c>
      <c r="E103" s="1">
        <v>0</v>
      </c>
      <c r="F103" s="1">
        <v>0</v>
      </c>
      <c r="G103" s="2">
        <f t="shared" si="0"/>
        <v>1219.0183199999999</v>
      </c>
      <c r="H103" s="2">
        <f t="shared" si="1"/>
        <v>0.58000000000038199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258.54000000000002</v>
      </c>
      <c r="D105" s="1">
        <f>'PR-RAS'!E109</f>
        <v>117.83</v>
      </c>
      <c r="E105" s="1">
        <v>0</v>
      </c>
      <c r="F105" s="1">
        <v>0</v>
      </c>
      <c r="G105" s="2">
        <f t="shared" si="0"/>
        <v>51.396799999999999</v>
      </c>
      <c r="H105" s="2">
        <f t="shared" si="1"/>
        <v>0.62999999999998124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3637.14</v>
      </c>
      <c r="D107" s="1">
        <f>'PR-RAS'!E111</f>
        <v>3909.91</v>
      </c>
      <c r="E107" s="1">
        <v>0</v>
      </c>
      <c r="F107" s="1">
        <v>0</v>
      </c>
      <c r="G107" s="2">
        <f t="shared" si="0"/>
        <v>1214.4377599999998</v>
      </c>
      <c r="H107" s="2">
        <f t="shared" si="1"/>
        <v>0.23000000000001819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224056.00999999998</v>
      </c>
      <c r="D108" s="1">
        <f>'PR-RAS'!E112</f>
        <v>124787.74</v>
      </c>
      <c r="E108" s="1">
        <v>0</v>
      </c>
      <c r="F108" s="1">
        <v>0</v>
      </c>
      <c r="G108" s="2">
        <f t="shared" si="0"/>
        <v>50678.569429999996</v>
      </c>
      <c r="H108" s="2">
        <f t="shared" si="1"/>
        <v>0.26999999997497071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5713.32</v>
      </c>
      <c r="D110" s="1">
        <f>'PR-RAS'!E114</f>
        <v>0</v>
      </c>
      <c r="E110" s="1">
        <v>0</v>
      </c>
      <c r="F110" s="1">
        <v>0</v>
      </c>
      <c r="G110" s="2">
        <f t="shared" si="0"/>
        <v>622.75187999999991</v>
      </c>
      <c r="H110" s="2">
        <f t="shared" si="1"/>
        <v>0.31999999999970896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15692.08</v>
      </c>
      <c r="D111" s="1">
        <f>'PR-RAS'!E115</f>
        <v>11767.05</v>
      </c>
      <c r="E111" s="1">
        <v>0</v>
      </c>
      <c r="F111" s="1">
        <v>0</v>
      </c>
      <c r="G111" s="2">
        <f t="shared" si="0"/>
        <v>4314.8797999999997</v>
      </c>
      <c r="H111" s="2">
        <f t="shared" si="1"/>
        <v>0.12999999999919964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202650.61</v>
      </c>
      <c r="D113" s="1">
        <f>'PR-RAS'!E117</f>
        <v>113020.69</v>
      </c>
      <c r="E113" s="1">
        <v>0</v>
      </c>
      <c r="F113" s="1">
        <v>0</v>
      </c>
      <c r="G113" s="2">
        <f t="shared" si="0"/>
        <v>48013.50288</v>
      </c>
      <c r="H113" s="2">
        <f t="shared" si="1"/>
        <v>0.70000000001164153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3998126.09</v>
      </c>
      <c r="D116" s="1">
        <f>'PR-RAS'!E120</f>
        <v>4520819.76</v>
      </c>
      <c r="E116" s="1">
        <v>0</v>
      </c>
      <c r="F116" s="1">
        <v>0</v>
      </c>
      <c r="G116" s="2">
        <f t="shared" si="0"/>
        <v>1499573.0451499999</v>
      </c>
      <c r="H116" s="2">
        <f t="shared" si="1"/>
        <v>0.33000000007450581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390619.02</v>
      </c>
      <c r="D117" s="1">
        <f>'PR-RAS'!E121</f>
        <v>681956.7</v>
      </c>
      <c r="E117" s="1">
        <v>0</v>
      </c>
      <c r="F117" s="1">
        <v>0</v>
      </c>
      <c r="G117" s="2">
        <f t="shared" si="0"/>
        <v>203525.76071999999</v>
      </c>
      <c r="H117" s="2">
        <f t="shared" si="1"/>
        <v>0.32000000006519258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3607507.07</v>
      </c>
      <c r="D118" s="1">
        <f>'PR-RAS'!E122</f>
        <v>3838863.06</v>
      </c>
      <c r="E118" s="1">
        <v>0</v>
      </c>
      <c r="F118" s="1">
        <v>0</v>
      </c>
      <c r="G118" s="2">
        <f t="shared" si="0"/>
        <v>1320372.2832299999</v>
      </c>
      <c r="H118" s="2">
        <f t="shared" si="1"/>
        <v>0.12999999988824129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78709.399999999994</v>
      </c>
      <c r="D120" s="1">
        <f>'PR-RAS'!E124</f>
        <v>329264.03000000003</v>
      </c>
      <c r="E120" s="1">
        <v>0</v>
      </c>
      <c r="F120" s="1">
        <v>0</v>
      </c>
      <c r="G120" s="2">
        <f t="shared" si="0"/>
        <v>87731.257740000001</v>
      </c>
      <c r="H120" s="2">
        <f t="shared" si="1"/>
        <v>0.43000000002211891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78709.399999999994</v>
      </c>
      <c r="D121" s="1">
        <f>'PR-RAS'!E125</f>
        <v>80433.679999999993</v>
      </c>
      <c r="E121" s="1">
        <v>0</v>
      </c>
      <c r="F121" s="1">
        <v>0</v>
      </c>
      <c r="G121" s="2">
        <f t="shared" si="0"/>
        <v>28749.211199999998</v>
      </c>
      <c r="H121" s="2">
        <f t="shared" si="1"/>
        <v>0.72000000000116415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78709.399999999994</v>
      </c>
      <c r="D123" s="1">
        <f>'PR-RAS'!E127</f>
        <v>80433.679999999993</v>
      </c>
      <c r="E123" s="1">
        <v>0</v>
      </c>
      <c r="F123" s="1">
        <v>0</v>
      </c>
      <c r="G123" s="2">
        <f t="shared" si="0"/>
        <v>29228.364719999998</v>
      </c>
      <c r="H123" s="2">
        <f t="shared" si="1"/>
        <v>0.72000000000116415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248830.35</v>
      </c>
      <c r="E124" s="1">
        <v>0</v>
      </c>
      <c r="F124" s="1">
        <v>0</v>
      </c>
      <c r="G124" s="2">
        <f t="shared" si="0"/>
        <v>61212.266100000001</v>
      </c>
      <c r="H124" s="2">
        <f t="shared" si="1"/>
        <v>0.35000000000582077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6503.42</v>
      </c>
      <c r="E125" s="1">
        <v>0</v>
      </c>
      <c r="F125" s="1">
        <v>0</v>
      </c>
      <c r="G125" s="2">
        <f t="shared" si="0"/>
        <v>1612.84816</v>
      </c>
      <c r="H125" s="2">
        <f t="shared" si="1"/>
        <v>0.42000000000007276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242326.93</v>
      </c>
      <c r="E126" s="1">
        <v>0</v>
      </c>
      <c r="F126" s="1">
        <v>0</v>
      </c>
      <c r="G126" s="2">
        <f t="shared" si="0"/>
        <v>60581.732499999998</v>
      </c>
      <c r="H126" s="2">
        <f t="shared" si="1"/>
        <v>7.0000000006984919E-2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5730569.5099999998</v>
      </c>
      <c r="D147" s="1">
        <f>'PR-RAS'!E151</f>
        <v>6195178.25</v>
      </c>
      <c r="E147" s="1">
        <v>0</v>
      </c>
      <c r="F147" s="1">
        <v>0</v>
      </c>
      <c r="G147" s="2">
        <f t="shared" si="0"/>
        <v>2645655.1974599995</v>
      </c>
      <c r="H147" s="2">
        <f t="shared" si="1"/>
        <v>0.74000000022351742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539451.46</v>
      </c>
      <c r="D148" s="1">
        <f>'PR-RAS'!E152</f>
        <v>516848.67</v>
      </c>
      <c r="E148" s="1">
        <v>0</v>
      </c>
      <c r="F148" s="1">
        <v>0</v>
      </c>
      <c r="G148" s="2">
        <f t="shared" si="0"/>
        <v>231252.87359999996</v>
      </c>
      <c r="H148" s="2">
        <f t="shared" si="1"/>
        <v>0.78999999997904524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426262.26</v>
      </c>
      <c r="D149" s="1">
        <f>'PR-RAS'!E153</f>
        <v>415182.61</v>
      </c>
      <c r="E149" s="1">
        <v>0</v>
      </c>
      <c r="F149" s="1">
        <v>0</v>
      </c>
      <c r="G149" s="2">
        <f t="shared" si="0"/>
        <v>185980.86703999998</v>
      </c>
      <c r="H149" s="2">
        <f t="shared" si="1"/>
        <v>0.65000000002328306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426262.26</v>
      </c>
      <c r="D150" s="1">
        <f>'PR-RAS'!E154</f>
        <v>415182.61</v>
      </c>
      <c r="E150" s="1">
        <v>0</v>
      </c>
      <c r="F150" s="1">
        <v>0</v>
      </c>
      <c r="G150" s="2">
        <f t="shared" si="0"/>
        <v>187237.49451999998</v>
      </c>
      <c r="H150" s="2">
        <f t="shared" si="1"/>
        <v>0.65000000002328306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42855.93</v>
      </c>
      <c r="D154" s="1">
        <f>'PR-RAS'!E158</f>
        <v>33160.93</v>
      </c>
      <c r="E154" s="1">
        <v>0</v>
      </c>
      <c r="F154" s="1">
        <v>0</v>
      </c>
      <c r="G154" s="2">
        <f t="shared" si="0"/>
        <v>16704.201870000001</v>
      </c>
      <c r="H154" s="2">
        <f t="shared" si="1"/>
        <v>0.13999999999941792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70333.27</v>
      </c>
      <c r="D155" s="1">
        <f>'PR-RAS'!E159</f>
        <v>68505.13</v>
      </c>
      <c r="E155" s="1">
        <v>0</v>
      </c>
      <c r="F155" s="1">
        <v>0</v>
      </c>
      <c r="G155" s="2">
        <f t="shared" si="0"/>
        <v>31930.903620000005</v>
      </c>
      <c r="H155" s="2">
        <f t="shared" si="1"/>
        <v>0.40000000000873115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70333.27</v>
      </c>
      <c r="D157" s="1">
        <f>'PR-RAS'!E161</f>
        <v>68505.13</v>
      </c>
      <c r="E157" s="1">
        <v>0</v>
      </c>
      <c r="F157" s="1">
        <v>0</v>
      </c>
      <c r="G157" s="2">
        <f t="shared" si="0"/>
        <v>32345.590680000005</v>
      </c>
      <c r="H157" s="2">
        <f t="shared" si="1"/>
        <v>0.40000000000873115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2675259.5399999996</v>
      </c>
      <c r="D159" s="1">
        <f>'PR-RAS'!E163</f>
        <v>2756147.6799999997</v>
      </c>
      <c r="E159" s="1">
        <v>0</v>
      </c>
      <c r="F159" s="1">
        <v>0</v>
      </c>
      <c r="G159" s="2">
        <f t="shared" si="0"/>
        <v>1293633.6741999998</v>
      </c>
      <c r="H159" s="2">
        <f t="shared" si="1"/>
        <v>0.78000000072643161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26319.19</v>
      </c>
      <c r="D160" s="1">
        <f>'PR-RAS'!E164</f>
        <v>24680.030000000002</v>
      </c>
      <c r="E160" s="1">
        <v>0</v>
      </c>
      <c r="F160" s="1">
        <v>0</v>
      </c>
      <c r="G160" s="2">
        <f t="shared" si="0"/>
        <v>12033.000750000001</v>
      </c>
      <c r="H160" s="2">
        <f t="shared" si="1"/>
        <v>0.22000000000116415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1694.6</v>
      </c>
      <c r="D161" s="1">
        <f>'PR-RAS'!E165</f>
        <v>1907.92</v>
      </c>
      <c r="E161" s="1">
        <v>0</v>
      </c>
      <c r="F161" s="1">
        <v>0</v>
      </c>
      <c r="G161" s="2">
        <f t="shared" si="0"/>
        <v>881.67040000000009</v>
      </c>
      <c r="H161" s="2">
        <f t="shared" si="1"/>
        <v>0.48000000000001819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20755.59</v>
      </c>
      <c r="D162" s="1">
        <f>'PR-RAS'!E166</f>
        <v>20535.45</v>
      </c>
      <c r="E162" s="1">
        <v>0</v>
      </c>
      <c r="F162" s="1">
        <v>0</v>
      </c>
      <c r="G162" s="2">
        <f t="shared" si="0"/>
        <v>9954.0648900000015</v>
      </c>
      <c r="H162" s="2">
        <f t="shared" si="1"/>
        <v>0.86000000000058208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3452.25</v>
      </c>
      <c r="D163" s="1">
        <f>'PR-RAS'!E167</f>
        <v>1860.96</v>
      </c>
      <c r="E163" s="1">
        <v>0</v>
      </c>
      <c r="F163" s="1">
        <v>0</v>
      </c>
      <c r="G163" s="2">
        <f t="shared" si="0"/>
        <v>1162.2155400000001</v>
      </c>
      <c r="H163" s="2">
        <f t="shared" si="1"/>
        <v>0.28999999999996362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416.75</v>
      </c>
      <c r="D164" s="1">
        <f>'PR-RAS'!E168</f>
        <v>375.7</v>
      </c>
      <c r="E164" s="1">
        <v>0</v>
      </c>
      <c r="F164" s="1">
        <v>0</v>
      </c>
      <c r="G164" s="2">
        <f t="shared" si="0"/>
        <v>190.40845000000002</v>
      </c>
      <c r="H164" s="2">
        <f t="shared" si="1"/>
        <v>0.55000000000001137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236916.58000000005</v>
      </c>
      <c r="D165" s="1">
        <f>'PR-RAS'!E169</f>
        <v>188201.83000000005</v>
      </c>
      <c r="E165" s="1">
        <v>0</v>
      </c>
      <c r="F165" s="1">
        <v>0</v>
      </c>
      <c r="G165" s="2">
        <f t="shared" si="0"/>
        <v>100584.51936000002</v>
      </c>
      <c r="H165" s="2">
        <f t="shared" si="1"/>
        <v>0.58999999990919605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21025.95</v>
      </c>
      <c r="D166" s="1">
        <f>'PR-RAS'!E170</f>
        <v>20193.330000000002</v>
      </c>
      <c r="E166" s="1">
        <v>0</v>
      </c>
      <c r="F166" s="1">
        <v>0</v>
      </c>
      <c r="G166" s="2">
        <f t="shared" si="0"/>
        <v>10133.08065</v>
      </c>
      <c r="H166" s="2">
        <f t="shared" si="1"/>
        <v>0.38000000000101863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213651.07</v>
      </c>
      <c r="D168" s="1">
        <f>'PR-RAS'!E172</f>
        <v>162553.95000000001</v>
      </c>
      <c r="E168" s="1">
        <v>0</v>
      </c>
      <c r="F168" s="1">
        <v>0</v>
      </c>
      <c r="G168" s="2">
        <f t="shared" si="0"/>
        <v>89972.747990000003</v>
      </c>
      <c r="H168" s="2">
        <f t="shared" si="1"/>
        <v>0.11999999999534339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436.39</v>
      </c>
      <c r="D169" s="1">
        <f>'PR-RAS'!E173</f>
        <v>1166.07</v>
      </c>
      <c r="E169" s="1">
        <v>0</v>
      </c>
      <c r="F169" s="1">
        <v>0</v>
      </c>
      <c r="G169" s="2">
        <f t="shared" si="0"/>
        <v>465.11304000000001</v>
      </c>
      <c r="H169" s="2">
        <f t="shared" si="1"/>
        <v>0.45999999999992269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1803.17</v>
      </c>
      <c r="D170" s="1">
        <f>'PR-RAS'!E174</f>
        <v>4288.4799999999996</v>
      </c>
      <c r="E170" s="1">
        <v>0</v>
      </c>
      <c r="F170" s="1">
        <v>0</v>
      </c>
      <c r="G170" s="2">
        <f t="shared" si="0"/>
        <v>1754.24197</v>
      </c>
      <c r="H170" s="2">
        <f t="shared" si="1"/>
        <v>0.6499999999996362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2235207.1199999996</v>
      </c>
      <c r="D173" s="1">
        <f>'PR-RAS'!E177</f>
        <v>2379590.63</v>
      </c>
      <c r="E173" s="1">
        <v>0</v>
      </c>
      <c r="F173" s="1">
        <v>0</v>
      </c>
      <c r="G173" s="2">
        <f t="shared" si="0"/>
        <v>1203034.8013599997</v>
      </c>
      <c r="H173" s="2">
        <f t="shared" si="1"/>
        <v>0.48999999975785613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227105.18</v>
      </c>
      <c r="D174" s="1">
        <f>'PR-RAS'!E178</f>
        <v>256095.4</v>
      </c>
      <c r="E174" s="1">
        <v>0</v>
      </c>
      <c r="F174" s="1">
        <v>0</v>
      </c>
      <c r="G174" s="2">
        <f t="shared" si="0"/>
        <v>127898.20453999999</v>
      </c>
      <c r="H174" s="2">
        <f t="shared" si="1"/>
        <v>0.57999999998719431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1427089.92</v>
      </c>
      <c r="D175" s="1">
        <f>'PR-RAS'!E179</f>
        <v>1404123.7</v>
      </c>
      <c r="E175" s="1">
        <v>0</v>
      </c>
      <c r="F175" s="1">
        <v>0</v>
      </c>
      <c r="G175" s="2">
        <f t="shared" si="0"/>
        <v>736948.69368000003</v>
      </c>
      <c r="H175" s="2">
        <f t="shared" si="1"/>
        <v>0.38000000012107193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45321.26</v>
      </c>
      <c r="D176" s="1">
        <f>'PR-RAS'!E180</f>
        <v>39520.61</v>
      </c>
      <c r="E176" s="1">
        <v>0</v>
      </c>
      <c r="F176" s="1">
        <v>0</v>
      </c>
      <c r="G176" s="2">
        <f t="shared" si="0"/>
        <v>21763.434000000001</v>
      </c>
      <c r="H176" s="2">
        <f t="shared" si="1"/>
        <v>0.65000000000145519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206973.52</v>
      </c>
      <c r="D177" s="1">
        <f>'PR-RAS'!E181</f>
        <v>245705.21</v>
      </c>
      <c r="E177" s="1">
        <v>0</v>
      </c>
      <c r="F177" s="1">
        <v>0</v>
      </c>
      <c r="G177" s="2">
        <f t="shared" si="0"/>
        <v>122915.57343999998</v>
      </c>
      <c r="H177" s="2">
        <f t="shared" si="1"/>
        <v>0.69000000000232831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42755.33</v>
      </c>
      <c r="D178" s="1">
        <f>'PR-RAS'!E182</f>
        <v>42236.36</v>
      </c>
      <c r="E178" s="1">
        <v>0</v>
      </c>
      <c r="F178" s="1">
        <v>0</v>
      </c>
      <c r="G178" s="2">
        <f t="shared" si="0"/>
        <v>22519.364849999998</v>
      </c>
      <c r="H178" s="2">
        <f t="shared" si="1"/>
        <v>0.69000000000232831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35347.67</v>
      </c>
      <c r="D179" s="1">
        <f>'PR-RAS'!E183</f>
        <v>45274.52</v>
      </c>
      <c r="E179" s="1">
        <v>0</v>
      </c>
      <c r="F179" s="1">
        <v>0</v>
      </c>
      <c r="G179" s="2">
        <f t="shared" si="0"/>
        <v>22409.614379999999</v>
      </c>
      <c r="H179" s="2">
        <f t="shared" si="1"/>
        <v>0.81000000000494765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156529.03</v>
      </c>
      <c r="D180" s="1">
        <f>'PR-RAS'!E184</f>
        <v>244065.58</v>
      </c>
      <c r="E180" s="1">
        <v>0</v>
      </c>
      <c r="F180" s="1">
        <v>0</v>
      </c>
      <c r="G180" s="2">
        <f t="shared" si="0"/>
        <v>115394.17400999999</v>
      </c>
      <c r="H180" s="2">
        <f t="shared" si="1"/>
        <v>0.45000000001164153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17196.759999999998</v>
      </c>
      <c r="D181" s="1">
        <f>'PR-RAS'!E185</f>
        <v>21079.439999999999</v>
      </c>
      <c r="E181" s="1">
        <v>0</v>
      </c>
      <c r="F181" s="1">
        <v>0</v>
      </c>
      <c r="G181" s="2">
        <f t="shared" si="0"/>
        <v>10684.0152</v>
      </c>
      <c r="H181" s="2">
        <f t="shared" si="1"/>
        <v>0.68000000000029104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76888.45</v>
      </c>
      <c r="D182" s="1">
        <f>'PR-RAS'!E186</f>
        <v>81489.81</v>
      </c>
      <c r="E182" s="1">
        <v>0</v>
      </c>
      <c r="F182" s="1">
        <v>0</v>
      </c>
      <c r="G182" s="2">
        <f t="shared" si="0"/>
        <v>43416.120669999997</v>
      </c>
      <c r="H182" s="2">
        <f t="shared" si="1"/>
        <v>0.63999999999941792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269.58</v>
      </c>
      <c r="E183" s="1">
        <v>0</v>
      </c>
      <c r="F183" s="1">
        <v>0</v>
      </c>
      <c r="G183" s="2">
        <f t="shared" si="0"/>
        <v>98.127119999999991</v>
      </c>
      <c r="H183" s="2">
        <f t="shared" si="1"/>
        <v>0.42000000000001592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176816.65000000002</v>
      </c>
      <c r="D184" s="1">
        <f>'PR-RAS'!E188</f>
        <v>163405.60999999999</v>
      </c>
      <c r="E184" s="1">
        <v>0</v>
      </c>
      <c r="F184" s="1">
        <v>0</v>
      </c>
      <c r="G184" s="2">
        <f t="shared" si="0"/>
        <v>92163.900209999993</v>
      </c>
      <c r="H184" s="2">
        <f t="shared" si="1"/>
        <v>0.73999999999068677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61419.74</v>
      </c>
      <c r="D185" s="1">
        <f>'PR-RAS'!E189</f>
        <v>57893.1</v>
      </c>
      <c r="E185" s="1">
        <v>0</v>
      </c>
      <c r="F185" s="1">
        <v>0</v>
      </c>
      <c r="G185" s="2">
        <f t="shared" si="0"/>
        <v>32605.892960000001</v>
      </c>
      <c r="H185" s="2">
        <f t="shared" si="1"/>
        <v>0.36000000000058208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13658.5</v>
      </c>
      <c r="D186" s="1">
        <f>'PR-RAS'!E190</f>
        <v>15896.1</v>
      </c>
      <c r="E186" s="1">
        <v>0</v>
      </c>
      <c r="F186" s="1">
        <v>0</v>
      </c>
      <c r="G186" s="2">
        <f t="shared" si="0"/>
        <v>8408.3794999999991</v>
      </c>
      <c r="H186" s="2">
        <f t="shared" si="1"/>
        <v>0.6000000000003638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19559.490000000002</v>
      </c>
      <c r="D187" s="1">
        <f>'PR-RAS'!E191</f>
        <v>23133.71</v>
      </c>
      <c r="E187" s="1">
        <v>0</v>
      </c>
      <c r="F187" s="1">
        <v>0</v>
      </c>
      <c r="G187" s="2">
        <f t="shared" si="0"/>
        <v>12243.805260000001</v>
      </c>
      <c r="H187" s="2">
        <f t="shared" si="1"/>
        <v>0.78000000000247383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7417.75</v>
      </c>
      <c r="D188" s="1">
        <f>'PR-RAS'!E192</f>
        <v>8433.2800000000007</v>
      </c>
      <c r="E188" s="1">
        <v>0</v>
      </c>
      <c r="F188" s="1">
        <v>0</v>
      </c>
      <c r="G188" s="2">
        <f t="shared" si="0"/>
        <v>4541.16597</v>
      </c>
      <c r="H188" s="2">
        <f t="shared" si="1"/>
        <v>0.53000000000065484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33836.620000000003</v>
      </c>
      <c r="D189" s="1">
        <f>'PR-RAS'!E193</f>
        <v>37470.9</v>
      </c>
      <c r="E189" s="1">
        <v>0</v>
      </c>
      <c r="F189" s="1">
        <v>0</v>
      </c>
      <c r="G189" s="2">
        <f t="shared" si="0"/>
        <v>20450.342960000002</v>
      </c>
      <c r="H189" s="2">
        <f t="shared" si="1"/>
        <v>0.47999999999592546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4652.28</v>
      </c>
      <c r="E190" s="1">
        <v>0</v>
      </c>
      <c r="F190" s="1">
        <v>0</v>
      </c>
      <c r="G190" s="2">
        <f t="shared" si="0"/>
        <v>1758.5618399999998</v>
      </c>
      <c r="H190" s="2">
        <f t="shared" si="1"/>
        <v>0.27999999999974534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40924.550000000003</v>
      </c>
      <c r="D191" s="1">
        <f>'PR-RAS'!E195</f>
        <v>15926.24</v>
      </c>
      <c r="E191" s="1">
        <v>0</v>
      </c>
      <c r="F191" s="1">
        <v>0</v>
      </c>
      <c r="G191" s="2">
        <f t="shared" si="0"/>
        <v>13827.635700000001</v>
      </c>
      <c r="H191" s="2">
        <f t="shared" si="1"/>
        <v>0.68999999999687134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26309.77</v>
      </c>
      <c r="D192" s="1">
        <f>'PR-RAS'!E196</f>
        <v>18865.62</v>
      </c>
      <c r="E192" s="1">
        <v>0</v>
      </c>
      <c r="F192" s="1">
        <v>0</v>
      </c>
      <c r="G192" s="2">
        <f t="shared" si="0"/>
        <v>12231.832909999999</v>
      </c>
      <c r="H192" s="2">
        <f t="shared" si="1"/>
        <v>0.61000000000058208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22916.58</v>
      </c>
      <c r="D198" s="1">
        <f>'PR-RAS'!E202</f>
        <v>15692.99</v>
      </c>
      <c r="E198" s="1">
        <v>0</v>
      </c>
      <c r="F198" s="1">
        <v>0</v>
      </c>
      <c r="G198" s="2">
        <f t="shared" si="0"/>
        <v>10697.60432</v>
      </c>
      <c r="H198" s="2">
        <f t="shared" si="1"/>
        <v>0.42999999999847205</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22916.58</v>
      </c>
      <c r="D201" s="1">
        <f>'PR-RAS'!E205</f>
        <v>15692.99</v>
      </c>
      <c r="E201" s="1">
        <v>0</v>
      </c>
      <c r="F201" s="1">
        <v>0</v>
      </c>
      <c r="G201" s="2">
        <f t="shared" si="0"/>
        <v>10860.512000000001</v>
      </c>
      <c r="H201" s="2">
        <f t="shared" si="1"/>
        <v>0.42999999999847205</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3393.1899999999996</v>
      </c>
      <c r="D206" s="1">
        <f>'PR-RAS'!E210</f>
        <v>3172.63</v>
      </c>
      <c r="E206" s="1">
        <v>0</v>
      </c>
      <c r="F206" s="1">
        <v>0</v>
      </c>
      <c r="G206" s="2">
        <f t="shared" si="0"/>
        <v>1996.3822500000001</v>
      </c>
      <c r="H206" s="2">
        <f t="shared" si="1"/>
        <v>0.55999999999949068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2626.58</v>
      </c>
      <c r="D207" s="1">
        <f>'PR-RAS'!E211</f>
        <v>2517.1799999999998</v>
      </c>
      <c r="E207" s="1">
        <v>0</v>
      </c>
      <c r="F207" s="1">
        <v>0</v>
      </c>
      <c r="G207" s="2">
        <f t="shared" si="0"/>
        <v>1578.1536399999998</v>
      </c>
      <c r="H207" s="2">
        <f t="shared" si="1"/>
        <v>0.59999999999990905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302.08</v>
      </c>
      <c r="D209" s="1">
        <f>'PR-RAS'!E213</f>
        <v>71.94</v>
      </c>
      <c r="E209" s="1">
        <v>0</v>
      </c>
      <c r="F209" s="1">
        <v>0</v>
      </c>
      <c r="G209" s="2">
        <f t="shared" si="0"/>
        <v>92.759679999999989</v>
      </c>
      <c r="H209" s="2">
        <f t="shared" si="1"/>
        <v>0.13999999999998636</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464.53</v>
      </c>
      <c r="D210" s="1">
        <f>'PR-RAS'!E214</f>
        <v>583.51</v>
      </c>
      <c r="E210" s="1">
        <v>0</v>
      </c>
      <c r="F210" s="1">
        <v>0</v>
      </c>
      <c r="G210" s="2">
        <f t="shared" si="0"/>
        <v>340.99394999999998</v>
      </c>
      <c r="H210" s="2">
        <f t="shared" si="1"/>
        <v>0.96000000000003638</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391550.07</v>
      </c>
      <c r="D211" s="1">
        <f>'PR-RAS'!E215</f>
        <v>356863.8</v>
      </c>
      <c r="E211" s="1">
        <v>0</v>
      </c>
      <c r="F211" s="1">
        <v>0</v>
      </c>
      <c r="G211" s="2">
        <f t="shared" si="0"/>
        <v>232108.31069999997</v>
      </c>
      <c r="H211" s="2">
        <f t="shared" si="1"/>
        <v>0.27000000001862645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391550.07</v>
      </c>
      <c r="D212" s="1">
        <f>'PR-RAS'!E216</f>
        <v>356863.8</v>
      </c>
      <c r="E212" s="1">
        <v>0</v>
      </c>
      <c r="F212" s="1">
        <v>0</v>
      </c>
      <c r="G212" s="2">
        <f t="shared" si="0"/>
        <v>233213.58836999998</v>
      </c>
      <c r="H212" s="2">
        <f t="shared" si="1"/>
        <v>0.27000000001862645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391550.07</v>
      </c>
      <c r="D214" s="1">
        <f>'PR-RAS'!E218</f>
        <v>356863.8</v>
      </c>
      <c r="E214" s="1">
        <v>0</v>
      </c>
      <c r="F214" s="1">
        <v>0</v>
      </c>
      <c r="G214" s="2">
        <f t="shared" si="0"/>
        <v>235424.14370999997</v>
      </c>
      <c r="H214" s="2">
        <f t="shared" si="1"/>
        <v>0.27000000001862645</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781816.84</v>
      </c>
      <c r="D220" s="1">
        <f>'PR-RAS'!E224</f>
        <v>995138.65</v>
      </c>
      <c r="E220" s="1">
        <v>0</v>
      </c>
      <c r="F220" s="1">
        <v>0</v>
      </c>
      <c r="G220" s="2">
        <f t="shared" si="0"/>
        <v>607088.61666000006</v>
      </c>
      <c r="H220" s="2">
        <f t="shared" si="1"/>
        <v>0.51000000000931323</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8366.31</v>
      </c>
      <c r="D227" s="1">
        <f>'PR-RAS'!E231</f>
        <v>1778.51</v>
      </c>
      <c r="E227" s="1">
        <v>0</v>
      </c>
      <c r="F227" s="1">
        <v>0</v>
      </c>
      <c r="G227" s="2">
        <f t="shared" si="0"/>
        <v>2694.6725799999999</v>
      </c>
      <c r="H227" s="2">
        <f t="shared" si="1"/>
        <v>0.79999999999949978</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1778.51</v>
      </c>
      <c r="E228" s="1">
        <v>0</v>
      </c>
      <c r="F228" s="1">
        <v>0</v>
      </c>
      <c r="G228" s="2">
        <f t="shared" si="0"/>
        <v>807.44353999999998</v>
      </c>
      <c r="H228" s="2">
        <f t="shared" si="1"/>
        <v>0.49000000000000909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8366.31</v>
      </c>
      <c r="D229" s="1">
        <f>'PR-RAS'!E233</f>
        <v>0</v>
      </c>
      <c r="E229" s="1">
        <v>0</v>
      </c>
      <c r="F229" s="1">
        <v>0</v>
      </c>
      <c r="G229" s="2">
        <f t="shared" si="0"/>
        <v>1907.5186799999999</v>
      </c>
      <c r="H229" s="2">
        <f t="shared" si="1"/>
        <v>0.30999999999949068</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111451.72</v>
      </c>
      <c r="D232" s="1">
        <f>'PR-RAS'!E236</f>
        <v>139849.74</v>
      </c>
      <c r="E232" s="1">
        <v>0</v>
      </c>
      <c r="F232" s="1">
        <v>0</v>
      </c>
      <c r="G232" s="2">
        <f t="shared" si="0"/>
        <v>90355.927199999991</v>
      </c>
      <c r="H232" s="2">
        <f t="shared" si="1"/>
        <v>0.54000000000814907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103488.35</v>
      </c>
      <c r="D233" s="1">
        <f>'PR-RAS'!E237</f>
        <v>135868.06</v>
      </c>
      <c r="E233" s="1">
        <v>0</v>
      </c>
      <c r="F233" s="1">
        <v>0</v>
      </c>
      <c r="G233" s="2">
        <f t="shared" si="0"/>
        <v>87052.077040000004</v>
      </c>
      <c r="H233" s="2">
        <f t="shared" si="1"/>
        <v>0.41000000000349246</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7963.37</v>
      </c>
      <c r="D234" s="1">
        <f>'PR-RAS'!E238</f>
        <v>3981.68</v>
      </c>
      <c r="E234" s="1">
        <v>0</v>
      </c>
      <c r="F234" s="1">
        <v>0</v>
      </c>
      <c r="G234" s="2">
        <f t="shared" si="0"/>
        <v>3710.9280899999999</v>
      </c>
      <c r="H234" s="2">
        <f t="shared" si="1"/>
        <v>0.69000000000005457</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661998.80999999994</v>
      </c>
      <c r="D236" s="1">
        <f>'PR-RAS'!E240</f>
        <v>853510.4</v>
      </c>
      <c r="E236" s="1">
        <v>0</v>
      </c>
      <c r="F236" s="1">
        <v>0</v>
      </c>
      <c r="G236" s="2">
        <f t="shared" si="0"/>
        <v>556719.60834999999</v>
      </c>
      <c r="H236" s="2">
        <f t="shared" si="1"/>
        <v>0.59000000008381903</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650798.73</v>
      </c>
      <c r="D237" s="1">
        <f>'PR-RAS'!E241</f>
        <v>843988.85</v>
      </c>
      <c r="E237" s="1">
        <v>0</v>
      </c>
      <c r="F237" s="1">
        <v>0</v>
      </c>
      <c r="G237" s="2">
        <f t="shared" si="0"/>
        <v>551951.23747999989</v>
      </c>
      <c r="H237" s="2">
        <f t="shared" si="1"/>
        <v>0.42000000004190952</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11200.08</v>
      </c>
      <c r="D238" s="1">
        <f>'PR-RAS'!E242</f>
        <v>9521.5499999999993</v>
      </c>
      <c r="E238" s="1">
        <v>0</v>
      </c>
      <c r="F238" s="1">
        <v>0</v>
      </c>
      <c r="G238" s="2">
        <f t="shared" si="0"/>
        <v>7167.6336599999995</v>
      </c>
      <c r="H238" s="2">
        <f t="shared" si="1"/>
        <v>0.53000000000065484</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599137.96</v>
      </c>
      <c r="D248" s="1">
        <f>'PR-RAS'!E252</f>
        <v>686249.97</v>
      </c>
      <c r="E248" s="1">
        <v>0</v>
      </c>
      <c r="F248" s="1">
        <v>0</v>
      </c>
      <c r="G248" s="2">
        <f t="shared" si="0"/>
        <v>486994.56129999994</v>
      </c>
      <c r="H248" s="2">
        <f t="shared" si="1"/>
        <v>7.000000006519258E-2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599137.96</v>
      </c>
      <c r="D255" s="1">
        <f>'PR-RAS'!E259</f>
        <v>686249.97</v>
      </c>
      <c r="E255" s="1">
        <v>0</v>
      </c>
      <c r="F255" s="1">
        <v>0</v>
      </c>
      <c r="G255" s="2">
        <f t="shared" si="0"/>
        <v>500796.02659999998</v>
      </c>
      <c r="H255" s="2">
        <f t="shared" si="1"/>
        <v>7.000000006519258E-2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421355.76</v>
      </c>
      <c r="D256" s="1">
        <f>'PR-RAS'!E260</f>
        <v>506345.83</v>
      </c>
      <c r="E256" s="1">
        <v>0</v>
      </c>
      <c r="F256" s="1">
        <v>0</v>
      </c>
      <c r="G256" s="2">
        <f t="shared" si="0"/>
        <v>365682.09210000001</v>
      </c>
      <c r="H256" s="2">
        <f t="shared" si="1"/>
        <v>0.40999999997438863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177782.2</v>
      </c>
      <c r="D257" s="1">
        <f>'PR-RAS'!E261</f>
        <v>179904.14</v>
      </c>
      <c r="E257" s="1">
        <v>0</v>
      </c>
      <c r="F257" s="1">
        <v>0</v>
      </c>
      <c r="G257" s="2">
        <f t="shared" si="0"/>
        <v>137623.16287999999</v>
      </c>
      <c r="H257" s="2">
        <f t="shared" si="1"/>
        <v>0.34000000002561137</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717043.87</v>
      </c>
      <c r="D259" s="1">
        <f>'PR-RAS'!E263</f>
        <v>865063.86</v>
      </c>
      <c r="E259" s="1">
        <v>0</v>
      </c>
      <c r="F259" s="1">
        <v>0</v>
      </c>
      <c r="G259" s="2">
        <f t="shared" si="0"/>
        <v>631370.27021999995</v>
      </c>
      <c r="H259" s="2">
        <f t="shared" si="1"/>
        <v>0.27000000001862645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666915.92000000004</v>
      </c>
      <c r="D260" s="1">
        <f>'PR-RAS'!E264</f>
        <v>780248.63</v>
      </c>
      <c r="E260" s="1">
        <v>0</v>
      </c>
      <c r="F260" s="1">
        <v>0</v>
      </c>
      <c r="G260" s="2">
        <f t="shared" si="0"/>
        <v>576900.0136200001</v>
      </c>
      <c r="H260" s="2">
        <f t="shared" si="1"/>
        <v>0.44999999995343387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650400.42000000004</v>
      </c>
      <c r="D261" s="1">
        <f>'PR-RAS'!E265</f>
        <v>763074.04</v>
      </c>
      <c r="E261" s="1">
        <v>0</v>
      </c>
      <c r="F261" s="1">
        <v>0</v>
      </c>
      <c r="G261" s="2">
        <f t="shared" si="0"/>
        <v>565902.61</v>
      </c>
      <c r="H261" s="2">
        <f t="shared" si="1"/>
        <v>0.46000000007916242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16515.5</v>
      </c>
      <c r="D262" s="1">
        <f>'PR-RAS'!E266</f>
        <v>17174.59</v>
      </c>
      <c r="E262" s="1">
        <v>0</v>
      </c>
      <c r="F262" s="1">
        <v>0</v>
      </c>
      <c r="G262" s="2">
        <f t="shared" si="0"/>
        <v>13275.681480000001</v>
      </c>
      <c r="H262" s="2">
        <f t="shared" si="1"/>
        <v>0.90999999999985448</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5361.87</v>
      </c>
      <c r="D264" s="1">
        <f>'PR-RAS'!E268</f>
        <v>23165</v>
      </c>
      <c r="E264" s="1">
        <v>0</v>
      </c>
      <c r="F264" s="1">
        <v>0</v>
      </c>
      <c r="G264" s="2">
        <f t="shared" si="0"/>
        <v>13594.961810000001</v>
      </c>
      <c r="H264" s="2">
        <f t="shared" si="1"/>
        <v>0.13000000000010914</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5361.87</v>
      </c>
      <c r="D265" s="1">
        <f>'PR-RAS'!E269</f>
        <v>23165</v>
      </c>
      <c r="E265" s="1">
        <v>0</v>
      </c>
      <c r="F265" s="1">
        <v>0</v>
      </c>
      <c r="G265" s="2">
        <f t="shared" ref="G265:G521" si="8">(B265/1000)*(C265*1+D265*2)</f>
        <v>13646.653680000001</v>
      </c>
      <c r="H265" s="2">
        <f t="shared" ref="H265:H521" si="9">ABS(C265-ROUND(C265,0))+ABS(D265-ROUND(D265,0))</f>
        <v>0.13000000000010914</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44766.080000000002</v>
      </c>
      <c r="D275" s="1">
        <f>'PR-RAS'!E279</f>
        <v>61650.23</v>
      </c>
      <c r="E275" s="1">
        <v>0</v>
      </c>
      <c r="F275" s="1">
        <v>0</v>
      </c>
      <c r="G275" s="2">
        <f t="shared" si="8"/>
        <v>46050.231960000005</v>
      </c>
      <c r="H275" s="2">
        <f t="shared" si="9"/>
        <v>0.31000000000494765</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44766.080000000002</v>
      </c>
      <c r="D276" s="1">
        <f>'PR-RAS'!E280</f>
        <v>61650.23</v>
      </c>
      <c r="E276" s="1">
        <v>0</v>
      </c>
      <c r="F276" s="1">
        <v>0</v>
      </c>
      <c r="G276" s="2">
        <f t="shared" si="8"/>
        <v>46218.298500000004</v>
      </c>
      <c r="H276" s="2">
        <f t="shared" si="9"/>
        <v>0.31000000000494765</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5730569.5099999998</v>
      </c>
      <c r="D285" s="1">
        <f>'PR-RAS'!E289</f>
        <v>6195178.25</v>
      </c>
      <c r="E285" s="1">
        <v>0</v>
      </c>
      <c r="F285" s="1">
        <v>0</v>
      </c>
      <c r="G285" s="2">
        <f t="shared" si="8"/>
        <v>5146342.9868399985</v>
      </c>
      <c r="H285" s="2">
        <f t="shared" si="9"/>
        <v>0.74000000022351742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4505339.18</v>
      </c>
      <c r="D286" s="1">
        <f>'PR-RAS'!E290</f>
        <v>7738105.7199999988</v>
      </c>
      <c r="E286" s="1">
        <v>0</v>
      </c>
      <c r="F286" s="1">
        <v>0</v>
      </c>
      <c r="G286" s="2">
        <f t="shared" si="8"/>
        <v>5694741.9266999988</v>
      </c>
      <c r="H286" s="2">
        <f t="shared" si="9"/>
        <v>0.46000000089406967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883295.77</v>
      </c>
      <c r="D288" s="1">
        <f>'PR-RAS'!E292</f>
        <v>2378915.7999999998</v>
      </c>
      <c r="E288" s="1">
        <v>0</v>
      </c>
      <c r="F288" s="1">
        <v>0</v>
      </c>
      <c r="G288" s="2">
        <f t="shared" si="8"/>
        <v>1619003.5551899998</v>
      </c>
      <c r="H288" s="2">
        <f t="shared" si="9"/>
        <v>0.43000000016763806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933414.16</v>
      </c>
      <c r="D290" s="1">
        <f>'PR-RAS'!E294</f>
        <v>1109976.17</v>
      </c>
      <c r="E290" s="1">
        <v>0</v>
      </c>
      <c r="F290" s="1">
        <v>0</v>
      </c>
      <c r="G290" s="2">
        <f t="shared" si="8"/>
        <v>911322.91849999991</v>
      </c>
      <c r="H290" s="2">
        <f t="shared" si="9"/>
        <v>0.32999999995809048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3956.47</v>
      </c>
      <c r="D291" s="1">
        <f>'PR-RAS'!E295</f>
        <v>5636.74</v>
      </c>
      <c r="E291" s="1">
        <v>0</v>
      </c>
      <c r="F291" s="1">
        <v>0</v>
      </c>
      <c r="G291" s="2">
        <f t="shared" si="8"/>
        <v>4416.6854999999996</v>
      </c>
      <c r="H291" s="2">
        <f t="shared" si="9"/>
        <v>0.73000000000001819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498389.93999999994</v>
      </c>
      <c r="D293" s="1">
        <f>'PR-RAS'!E298</f>
        <v>144153.34</v>
      </c>
      <c r="E293" s="1">
        <v>0</v>
      </c>
      <c r="F293" s="1">
        <v>0</v>
      </c>
      <c r="G293" s="2">
        <f t="shared" si="8"/>
        <v>229715.41303999996</v>
      </c>
      <c r="H293" s="2">
        <f t="shared" si="9"/>
        <v>0.40000000005238689</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474409.72</v>
      </c>
      <c r="D294" s="1">
        <f>'PR-RAS'!E299</f>
        <v>78431.820000000007</v>
      </c>
      <c r="E294" s="1">
        <v>0</v>
      </c>
      <c r="F294" s="1">
        <v>0</v>
      </c>
      <c r="G294" s="2">
        <f t="shared" si="8"/>
        <v>184963.09447999997</v>
      </c>
      <c r="H294" s="2">
        <f t="shared" si="9"/>
        <v>0.46000000002095476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474409.72</v>
      </c>
      <c r="D295" s="1">
        <f>'PR-RAS'!E300</f>
        <v>78431.820000000007</v>
      </c>
      <c r="E295" s="1">
        <v>0</v>
      </c>
      <c r="F295" s="1">
        <v>0</v>
      </c>
      <c r="G295" s="2">
        <f t="shared" si="8"/>
        <v>185594.36783999999</v>
      </c>
      <c r="H295" s="2">
        <f t="shared" si="9"/>
        <v>0.46000000002095476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474409.72</v>
      </c>
      <c r="D296" s="1">
        <f>'PR-RAS'!E301</f>
        <v>78431.820000000007</v>
      </c>
      <c r="E296" s="1">
        <v>0</v>
      </c>
      <c r="F296" s="1">
        <v>0</v>
      </c>
      <c r="G296" s="2">
        <f t="shared" si="8"/>
        <v>186225.64119999998</v>
      </c>
      <c r="H296" s="2">
        <f t="shared" si="9"/>
        <v>0.46000000002095476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23980.22</v>
      </c>
      <c r="D306" s="1">
        <f>'PR-RAS'!E311</f>
        <v>65721.51999999999</v>
      </c>
      <c r="E306" s="1">
        <v>0</v>
      </c>
      <c r="F306" s="1">
        <v>0</v>
      </c>
      <c r="G306" s="2">
        <f t="shared" si="8"/>
        <v>47404.09429999999</v>
      </c>
      <c r="H306" s="2">
        <f t="shared" si="9"/>
        <v>0.70000000001164153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23980.22</v>
      </c>
      <c r="D307" s="1">
        <f>'PR-RAS'!E312</f>
        <v>55081.52</v>
      </c>
      <c r="E307" s="1">
        <v>0</v>
      </c>
      <c r="F307" s="1">
        <v>0</v>
      </c>
      <c r="G307" s="2">
        <f t="shared" si="8"/>
        <v>41047.83756</v>
      </c>
      <c r="H307" s="2">
        <f t="shared" si="9"/>
        <v>0.70000000000436557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23980.22</v>
      </c>
      <c r="D308" s="1">
        <f>'PR-RAS'!E313</f>
        <v>55081.52</v>
      </c>
      <c r="E308" s="1">
        <v>0</v>
      </c>
      <c r="F308" s="1">
        <v>0</v>
      </c>
      <c r="G308" s="2">
        <f t="shared" si="8"/>
        <v>41181.980820000004</v>
      </c>
      <c r="H308" s="2">
        <f t="shared" si="9"/>
        <v>0.70000000000436557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10640</v>
      </c>
      <c r="E321" s="1">
        <v>0</v>
      </c>
      <c r="F321" s="1">
        <v>0</v>
      </c>
      <c r="G321" s="2">
        <f t="shared" si="8"/>
        <v>6809.6</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10640</v>
      </c>
      <c r="E322" s="1">
        <v>0</v>
      </c>
      <c r="F322" s="1">
        <v>0</v>
      </c>
      <c r="G322" s="2">
        <f t="shared" si="8"/>
        <v>6830.88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5337138.66</v>
      </c>
      <c r="D345" s="1">
        <f>'PR-RAS'!E350</f>
        <v>4247454.84</v>
      </c>
      <c r="E345" s="1">
        <v>0</v>
      </c>
      <c r="F345" s="1">
        <v>0</v>
      </c>
      <c r="G345" s="2">
        <f t="shared" si="8"/>
        <v>4758224.6289599994</v>
      </c>
      <c r="H345" s="2">
        <f t="shared" si="9"/>
        <v>0.5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33948.239999999998</v>
      </c>
      <c r="D346" s="1">
        <f>'PR-RAS'!E351</f>
        <v>318463.42</v>
      </c>
      <c r="E346" s="1">
        <v>0</v>
      </c>
      <c r="F346" s="1">
        <v>0</v>
      </c>
      <c r="G346" s="2">
        <f t="shared" si="8"/>
        <v>231451.90259999997</v>
      </c>
      <c r="H346" s="2">
        <f t="shared" si="9"/>
        <v>0.65999999998166459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33948.239999999998</v>
      </c>
      <c r="D347" s="1">
        <f>'PR-RAS'!E352</f>
        <v>318463.42</v>
      </c>
      <c r="E347" s="1">
        <v>0</v>
      </c>
      <c r="F347" s="1">
        <v>0</v>
      </c>
      <c r="G347" s="2">
        <f t="shared" si="8"/>
        <v>232122.77767999997</v>
      </c>
      <c r="H347" s="2">
        <f t="shared" si="9"/>
        <v>0.65999999998166459</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33948.239999999998</v>
      </c>
      <c r="D348" s="1">
        <f>'PR-RAS'!E353</f>
        <v>318463.42</v>
      </c>
      <c r="E348" s="1">
        <v>0</v>
      </c>
      <c r="F348" s="1">
        <v>0</v>
      </c>
      <c r="G348" s="2">
        <f t="shared" si="8"/>
        <v>232793.65275999997</v>
      </c>
      <c r="H348" s="2">
        <f t="shared" si="9"/>
        <v>0.65999999998166459</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4329434.0999999996</v>
      </c>
      <c r="D358" s="1">
        <f>'PR-RAS'!E363</f>
        <v>3388413.8100000005</v>
      </c>
      <c r="E358" s="1">
        <v>0</v>
      </c>
      <c r="F358" s="1">
        <v>0</v>
      </c>
      <c r="G358" s="2">
        <f t="shared" si="8"/>
        <v>3964935.4340400002</v>
      </c>
      <c r="H358" s="2">
        <f t="shared" si="9"/>
        <v>0.28999999910593033</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3920190.19</v>
      </c>
      <c r="D359" s="1">
        <f>'PR-RAS'!E364</f>
        <v>3018458.25</v>
      </c>
      <c r="E359" s="1">
        <v>0</v>
      </c>
      <c r="F359" s="1">
        <v>0</v>
      </c>
      <c r="G359" s="2">
        <f t="shared" si="8"/>
        <v>3564644.1950199995</v>
      </c>
      <c r="H359" s="2">
        <f t="shared" si="9"/>
        <v>0.43999999994412065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320558.90000000002</v>
      </c>
      <c r="D361" s="1">
        <f>'PR-RAS'!E366</f>
        <v>34250.71</v>
      </c>
      <c r="E361" s="1">
        <v>0</v>
      </c>
      <c r="F361" s="1">
        <v>0</v>
      </c>
      <c r="G361" s="2">
        <f t="shared" si="8"/>
        <v>140061.71520000001</v>
      </c>
      <c r="H361" s="2">
        <f t="shared" si="9"/>
        <v>0.38999999997759005</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448750.81</v>
      </c>
      <c r="D362" s="1">
        <f>'PR-RAS'!E367</f>
        <v>592284.16000000003</v>
      </c>
      <c r="E362" s="1">
        <v>0</v>
      </c>
      <c r="F362" s="1">
        <v>0</v>
      </c>
      <c r="G362" s="2">
        <f t="shared" si="8"/>
        <v>589628.20593000005</v>
      </c>
      <c r="H362" s="2">
        <f t="shared" si="9"/>
        <v>0.3500000000349246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3150880.48</v>
      </c>
      <c r="D363" s="1">
        <f>'PR-RAS'!E368</f>
        <v>2391923.38</v>
      </c>
      <c r="E363" s="1">
        <v>0</v>
      </c>
      <c r="F363" s="1">
        <v>0</v>
      </c>
      <c r="G363" s="2">
        <f t="shared" si="8"/>
        <v>2872371.26088</v>
      </c>
      <c r="H363" s="2">
        <f t="shared" si="9"/>
        <v>0.85999999986961484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213019.35</v>
      </c>
      <c r="D364" s="1">
        <f>'PR-RAS'!E369</f>
        <v>183649.93</v>
      </c>
      <c r="E364" s="1">
        <v>0</v>
      </c>
      <c r="F364" s="1">
        <v>0</v>
      </c>
      <c r="G364" s="2">
        <f t="shared" si="8"/>
        <v>210655.87322999997</v>
      </c>
      <c r="H364" s="2">
        <f t="shared" si="9"/>
        <v>0.42000000001280569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6416.48</v>
      </c>
      <c r="D365" s="1">
        <f>'PR-RAS'!E370</f>
        <v>11717.2</v>
      </c>
      <c r="E365" s="1">
        <v>0</v>
      </c>
      <c r="F365" s="1">
        <v>0</v>
      </c>
      <c r="G365" s="2">
        <f t="shared" si="8"/>
        <v>10865.72032</v>
      </c>
      <c r="H365" s="2">
        <f t="shared" si="9"/>
        <v>0.68000000000029104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656.98</v>
      </c>
      <c r="D366" s="1">
        <f>'PR-RAS'!E371</f>
        <v>0</v>
      </c>
      <c r="E366" s="1">
        <v>0</v>
      </c>
      <c r="F366" s="1">
        <v>0</v>
      </c>
      <c r="G366" s="2">
        <f t="shared" si="8"/>
        <v>239.79769999999999</v>
      </c>
      <c r="H366" s="2">
        <f t="shared" si="9"/>
        <v>1.999999999998181E-2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5486.5</v>
      </c>
      <c r="D367" s="1">
        <f>'PR-RAS'!E372</f>
        <v>11779.32</v>
      </c>
      <c r="E367" s="1">
        <v>0</v>
      </c>
      <c r="F367" s="1">
        <v>0</v>
      </c>
      <c r="G367" s="2">
        <f t="shared" si="8"/>
        <v>10630.52124</v>
      </c>
      <c r="H367" s="2">
        <f t="shared" si="9"/>
        <v>0.81999999999970896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16738.2</v>
      </c>
      <c r="D370" s="1">
        <f>'PR-RAS'!E375</f>
        <v>30484.35</v>
      </c>
      <c r="E370" s="1">
        <v>0</v>
      </c>
      <c r="F370" s="1">
        <v>0</v>
      </c>
      <c r="G370" s="2">
        <f t="shared" si="8"/>
        <v>28673.846099999999</v>
      </c>
      <c r="H370" s="2">
        <f t="shared" si="9"/>
        <v>0.5499999999992724</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183721.19</v>
      </c>
      <c r="D371" s="1">
        <f>'PR-RAS'!E376</f>
        <v>129669.06</v>
      </c>
      <c r="E371" s="1">
        <v>0</v>
      </c>
      <c r="F371" s="1">
        <v>0</v>
      </c>
      <c r="G371" s="2">
        <f t="shared" si="8"/>
        <v>163931.94469999999</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48955.47</v>
      </c>
      <c r="E373" s="1">
        <v>0</v>
      </c>
      <c r="F373" s="1">
        <v>0</v>
      </c>
      <c r="G373" s="2">
        <f t="shared" si="8"/>
        <v>36422.869680000003</v>
      </c>
      <c r="H373" s="2">
        <f t="shared" si="9"/>
        <v>0.47000000000116415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48955.47</v>
      </c>
      <c r="E374" s="1">
        <v>0</v>
      </c>
      <c r="F374" s="1">
        <v>0</v>
      </c>
      <c r="G374" s="2">
        <f t="shared" si="8"/>
        <v>36520.780619999998</v>
      </c>
      <c r="H374" s="2">
        <f t="shared" si="9"/>
        <v>0.47000000000116415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196224.56</v>
      </c>
      <c r="D386" s="1">
        <f>'PR-RAS'!E391</f>
        <v>137350.16</v>
      </c>
      <c r="E386" s="1">
        <v>0</v>
      </c>
      <c r="F386" s="1">
        <v>0</v>
      </c>
      <c r="G386" s="2">
        <f t="shared" si="8"/>
        <v>181306.07880000002</v>
      </c>
      <c r="H386" s="2">
        <f t="shared" si="9"/>
        <v>0.60000000000582077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12915.65</v>
      </c>
      <c r="D388" s="1">
        <f>'PR-RAS'!E393</f>
        <v>2739.26</v>
      </c>
      <c r="E388" s="1">
        <v>0</v>
      </c>
      <c r="F388" s="1">
        <v>0</v>
      </c>
      <c r="G388" s="2">
        <f t="shared" si="8"/>
        <v>7118.5437899999997</v>
      </c>
      <c r="H388" s="2">
        <f t="shared" si="9"/>
        <v>0.61000000000058208</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41250</v>
      </c>
      <c r="E389" s="1">
        <v>0</v>
      </c>
      <c r="F389" s="1">
        <v>0</v>
      </c>
      <c r="G389" s="2">
        <f t="shared" si="8"/>
        <v>32010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183308.91</v>
      </c>
      <c r="D390" s="1">
        <f>'PR-RAS'!E395</f>
        <v>93360.9</v>
      </c>
      <c r="E390" s="1">
        <v>0</v>
      </c>
      <c r="F390" s="1">
        <v>0</v>
      </c>
      <c r="G390" s="2">
        <f t="shared" si="8"/>
        <v>143941.94618999999</v>
      </c>
      <c r="H390" s="2">
        <f t="shared" si="9"/>
        <v>0.19000000000232831</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12939.13</v>
      </c>
      <c r="E391" s="1">
        <v>0</v>
      </c>
      <c r="F391" s="1">
        <v>0</v>
      </c>
      <c r="G391" s="2">
        <f t="shared" si="8"/>
        <v>10092.5214</v>
      </c>
      <c r="H391" s="2">
        <f t="shared" si="9"/>
        <v>0.12999999999919964</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12939.13</v>
      </c>
      <c r="E392" s="1">
        <v>0</v>
      </c>
      <c r="F392" s="1">
        <v>0</v>
      </c>
      <c r="G392" s="2">
        <f t="shared" si="8"/>
        <v>10118.399659999999</v>
      </c>
      <c r="H392" s="2">
        <f t="shared" si="9"/>
        <v>0.12999999999919964</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12939.13</v>
      </c>
      <c r="E394" s="1">
        <v>0</v>
      </c>
      <c r="F394" s="1">
        <v>0</v>
      </c>
      <c r="G394" s="2">
        <f t="shared" si="8"/>
        <v>10170.15618</v>
      </c>
      <c r="H394" s="2">
        <f t="shared" si="9"/>
        <v>0.12999999999919964</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973756.32</v>
      </c>
      <c r="D397" s="1">
        <f>'PR-RAS'!E402</f>
        <v>527638.48</v>
      </c>
      <c r="E397" s="1">
        <v>0</v>
      </c>
      <c r="F397" s="1">
        <v>0</v>
      </c>
      <c r="G397" s="2">
        <f t="shared" si="8"/>
        <v>803497.1788799999</v>
      </c>
      <c r="H397" s="2">
        <f t="shared" si="9"/>
        <v>0.79999999993015081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960444.09</v>
      </c>
      <c r="D398" s="1">
        <f>'PR-RAS'!E403</f>
        <v>527638.48</v>
      </c>
      <c r="E398" s="1">
        <v>0</v>
      </c>
      <c r="F398" s="1">
        <v>0</v>
      </c>
      <c r="G398" s="2">
        <f t="shared" si="8"/>
        <v>800241.25685000001</v>
      </c>
      <c r="H398" s="2">
        <f t="shared" si="9"/>
        <v>0.56999999994877726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13312.23</v>
      </c>
      <c r="D401" s="1">
        <f>'PR-RAS'!E406</f>
        <v>0</v>
      </c>
      <c r="E401" s="1">
        <v>0</v>
      </c>
      <c r="F401" s="1">
        <v>0</v>
      </c>
      <c r="G401" s="2">
        <f t="shared" si="8"/>
        <v>5324.8919999999998</v>
      </c>
      <c r="H401" s="2">
        <f t="shared" si="9"/>
        <v>0.22999999999956344</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4838748.7200000007</v>
      </c>
      <c r="D403" s="1">
        <f>'PR-RAS'!E408</f>
        <v>4103301.5</v>
      </c>
      <c r="E403" s="1">
        <v>0</v>
      </c>
      <c r="F403" s="1">
        <v>0</v>
      </c>
      <c r="G403" s="2">
        <f t="shared" si="8"/>
        <v>5244231.3914400004</v>
      </c>
      <c r="H403" s="2">
        <f t="shared" si="9"/>
        <v>0.77999999932944775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2685639.39</v>
      </c>
      <c r="D404" s="1">
        <f>'PR-RAS'!E409</f>
        <v>533056.71</v>
      </c>
      <c r="E404" s="1">
        <v>0</v>
      </c>
      <c r="F404" s="1">
        <v>0</v>
      </c>
      <c r="G404" s="2">
        <f t="shared" si="8"/>
        <v>1511956.3824300002</v>
      </c>
      <c r="H404" s="2">
        <f t="shared" si="9"/>
        <v>0.68000000016763806</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10734298.629999999</v>
      </c>
      <c r="D407" s="1">
        <f>'PR-RAS'!E412</f>
        <v>14077437.309999999</v>
      </c>
      <c r="E407" s="1">
        <v>0</v>
      </c>
      <c r="F407" s="1">
        <v>0</v>
      </c>
      <c r="G407" s="2">
        <f t="shared" si="8"/>
        <v>15789004.339500001</v>
      </c>
      <c r="H407" s="2">
        <f t="shared" si="9"/>
        <v>0.67999999970197678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11067708.17</v>
      </c>
      <c r="D408" s="1">
        <f>'PR-RAS'!E413</f>
        <v>10442633.09</v>
      </c>
      <c r="E408" s="1">
        <v>0</v>
      </c>
      <c r="F408" s="1">
        <v>0</v>
      </c>
      <c r="G408" s="2">
        <f t="shared" si="8"/>
        <v>13004860.560449999</v>
      </c>
      <c r="H408" s="2">
        <f t="shared" si="9"/>
        <v>0.25999999977648258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3634804.2199999988</v>
      </c>
      <c r="E409" s="1">
        <v>0</v>
      </c>
      <c r="F409" s="1">
        <v>0</v>
      </c>
      <c r="G409" s="2">
        <f t="shared" si="8"/>
        <v>2966000.2435199986</v>
      </c>
      <c r="H409" s="2">
        <f t="shared" si="9"/>
        <v>0.2199999988079071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333409.54000000097</v>
      </c>
      <c r="D410" s="1">
        <f>'PR-RAS'!E415</f>
        <v>0</v>
      </c>
      <c r="E410" s="1">
        <v>0</v>
      </c>
      <c r="F410" s="1">
        <v>0</v>
      </c>
      <c r="G410" s="2">
        <f t="shared" si="8"/>
        <v>136364.5018600004</v>
      </c>
      <c r="H410" s="2">
        <f t="shared" si="9"/>
        <v>0.45999999903142452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3568935.16</v>
      </c>
      <c r="D411" s="1">
        <f>'PR-RAS'!E416</f>
        <v>2911972.51</v>
      </c>
      <c r="E411" s="1">
        <v>0</v>
      </c>
      <c r="F411" s="1">
        <v>0</v>
      </c>
      <c r="G411" s="2">
        <f t="shared" si="8"/>
        <v>3851080.8737999997</v>
      </c>
      <c r="H411" s="2">
        <f t="shared" si="9"/>
        <v>0.65000000037252903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933414.16</v>
      </c>
      <c r="D413" s="1">
        <f>'PR-RAS'!E418</f>
        <v>1109976.17</v>
      </c>
      <c r="E413" s="1">
        <v>0</v>
      </c>
      <c r="F413" s="1">
        <v>0</v>
      </c>
      <c r="G413" s="2">
        <f t="shared" si="8"/>
        <v>1299186.9979999999</v>
      </c>
      <c r="H413" s="2">
        <f t="shared" si="9"/>
        <v>0.32999999995809048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323553.65999999997</v>
      </c>
      <c r="D522" s="1">
        <f>'PR-RAS'!E528</f>
        <v>191119.99</v>
      </c>
      <c r="E522" s="1">
        <v>0</v>
      </c>
      <c r="F522" s="1">
        <v>0</v>
      </c>
      <c r="G522" s="2">
        <f t="shared" ref="G522:G809" si="10">(B522/1000)*(C522*1+D522*2)</f>
        <v>367718.48643999995</v>
      </c>
      <c r="H522" s="2">
        <f t="shared" ref="H522:H809" si="11">ABS(C522-ROUND(C522,0))+ABS(D522-ROUND(D522,0))</f>
        <v>0.3500000000349246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323553.65999999997</v>
      </c>
      <c r="D587" s="1">
        <f>'PR-RAS'!E593</f>
        <v>191119.99</v>
      </c>
      <c r="E587" s="1">
        <v>0</v>
      </c>
      <c r="F587" s="1">
        <v>0</v>
      </c>
      <c r="G587" s="2">
        <f t="shared" si="10"/>
        <v>413595.07303999993</v>
      </c>
      <c r="H587" s="2">
        <f t="shared" si="11"/>
        <v>0.3500000000349246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317206.71999999997</v>
      </c>
      <c r="D599" s="1">
        <f>'PR-RAS'!E605</f>
        <v>191119.99</v>
      </c>
      <c r="E599" s="1">
        <v>0</v>
      </c>
      <c r="F599" s="1">
        <v>0</v>
      </c>
      <c r="G599" s="2">
        <f t="shared" si="10"/>
        <v>418269.12659999996</v>
      </c>
      <c r="H599" s="2">
        <f t="shared" si="11"/>
        <v>0.2900000000372529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317206.71999999997</v>
      </c>
      <c r="D600" s="1">
        <f>'PR-RAS'!E606</f>
        <v>191119.99</v>
      </c>
      <c r="E600" s="1">
        <v>0</v>
      </c>
      <c r="F600" s="1">
        <v>0</v>
      </c>
      <c r="G600" s="2">
        <f t="shared" si="10"/>
        <v>418968.57329999993</v>
      </c>
      <c r="H600" s="2">
        <f t="shared" si="11"/>
        <v>0.2900000000372529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6346.94</v>
      </c>
      <c r="D611" s="1">
        <f>'PR-RAS'!E617</f>
        <v>0</v>
      </c>
      <c r="E611" s="1">
        <v>0</v>
      </c>
      <c r="F611" s="1">
        <v>0</v>
      </c>
      <c r="G611" s="2">
        <f t="shared" si="10"/>
        <v>3871.6333999999997</v>
      </c>
      <c r="H611" s="2">
        <f t="shared" si="11"/>
        <v>6.0000000000400178E-2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6346.94</v>
      </c>
      <c r="D612" s="1">
        <f>'PR-RAS'!E618</f>
        <v>0</v>
      </c>
      <c r="E612" s="1">
        <v>0</v>
      </c>
      <c r="F612" s="1">
        <v>0</v>
      </c>
      <c r="G612" s="2">
        <f t="shared" si="10"/>
        <v>3877.9803399999996</v>
      </c>
      <c r="H612" s="2">
        <f t="shared" si="11"/>
        <v>6.0000000000400178E-2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323553.65999999997</v>
      </c>
      <c r="D630" s="1">
        <f>'PR-RAS'!E636</f>
        <v>191119.99</v>
      </c>
      <c r="E630" s="1">
        <v>0</v>
      </c>
      <c r="F630" s="1">
        <v>0</v>
      </c>
      <c r="G630" s="2">
        <f t="shared" si="10"/>
        <v>443944.19955999992</v>
      </c>
      <c r="H630" s="2">
        <f t="shared" si="11"/>
        <v>0.3500000000349246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10734298.629999999</v>
      </c>
      <c r="D633" s="1">
        <f>'PR-RAS'!E639</f>
        <v>14077437.309999999</v>
      </c>
      <c r="E633" s="1">
        <v>0</v>
      </c>
      <c r="F633" s="1">
        <v>0</v>
      </c>
      <c r="G633" s="2">
        <f t="shared" si="10"/>
        <v>24577957.493999999</v>
      </c>
      <c r="H633" s="2">
        <f t="shared" si="11"/>
        <v>0.67999999970197678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11391261.83</v>
      </c>
      <c r="D634" s="1">
        <f>'PR-RAS'!E640</f>
        <v>10633753.08</v>
      </c>
      <c r="E634" s="1">
        <v>0</v>
      </c>
      <c r="F634" s="1">
        <v>0</v>
      </c>
      <c r="G634" s="2">
        <f t="shared" si="10"/>
        <v>20673000.137670003</v>
      </c>
      <c r="H634" s="2">
        <f t="shared" si="11"/>
        <v>0.25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3443684.2299999986</v>
      </c>
      <c r="E635" s="1">
        <v>0</v>
      </c>
      <c r="F635" s="1">
        <v>0</v>
      </c>
      <c r="G635" s="2">
        <f t="shared" si="10"/>
        <v>4366591.6036399985</v>
      </c>
      <c r="H635" s="2">
        <f t="shared" si="11"/>
        <v>0.22999999858438969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656963.20000000112</v>
      </c>
      <c r="D636" s="1">
        <f>'PR-RAS'!E642</f>
        <v>0</v>
      </c>
      <c r="E636" s="1">
        <v>0</v>
      </c>
      <c r="F636" s="1">
        <v>0</v>
      </c>
      <c r="G636" s="2">
        <f t="shared" si="10"/>
        <v>417171.63200000074</v>
      </c>
      <c r="H636" s="2">
        <f t="shared" si="11"/>
        <v>0.20000000111758709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3568935.16</v>
      </c>
      <c r="D637" s="1">
        <f>'PR-RAS'!E643</f>
        <v>2911972.51</v>
      </c>
      <c r="E637" s="1">
        <v>0</v>
      </c>
      <c r="F637" s="1">
        <v>0</v>
      </c>
      <c r="G637" s="2">
        <f t="shared" si="10"/>
        <v>5973871.7944799997</v>
      </c>
      <c r="H637" s="2">
        <f t="shared" si="11"/>
        <v>0.65000000037252903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2911971.959999999</v>
      </c>
      <c r="D639" s="1">
        <f>'PR-RAS'!E645</f>
        <v>6355656.7399999984</v>
      </c>
      <c r="E639" s="1">
        <v>0</v>
      </c>
      <c r="F639" s="1">
        <v>0</v>
      </c>
      <c r="G639" s="2">
        <f t="shared" si="10"/>
        <v>9967656.1107199974</v>
      </c>
      <c r="H639" s="2">
        <f t="shared" si="11"/>
        <v>0.30000000260770321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37408.089999999997</v>
      </c>
      <c r="D641" s="1">
        <f>'PR-RAS'!E647</f>
        <v>22155.43</v>
      </c>
      <c r="E641" s="1">
        <v>0</v>
      </c>
      <c r="F641" s="1">
        <v>0</v>
      </c>
      <c r="G641" s="2">
        <f t="shared" si="10"/>
        <v>52300.127999999997</v>
      </c>
      <c r="H641" s="2">
        <f t="shared" si="11"/>
        <v>0.51999999999679858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4886529.5599999996</v>
      </c>
      <c r="D642" s="1">
        <f>'PR-RAS'!E649</f>
        <v>4127625.6</v>
      </c>
      <c r="E642" s="1">
        <v>0</v>
      </c>
      <c r="F642" s="1">
        <v>0</v>
      </c>
      <c r="G642" s="2">
        <f t="shared" si="10"/>
        <v>8423881.4671599995</v>
      </c>
      <c r="H642" s="2">
        <f t="shared" si="11"/>
        <v>0.84000000031664968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12052457.76</v>
      </c>
      <c r="D643" s="1">
        <f>'PR-RAS'!E650</f>
        <v>18603162.850000001</v>
      </c>
      <c r="E643" s="1">
        <v>0</v>
      </c>
      <c r="F643" s="1">
        <v>0</v>
      </c>
      <c r="G643" s="2">
        <f t="shared" si="10"/>
        <v>31624138.981320001</v>
      </c>
      <c r="H643" s="2">
        <f t="shared" si="11"/>
        <v>0.3899999987334013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12811361.720000001</v>
      </c>
      <c r="D644" s="1">
        <f>'PR-RAS'!E651</f>
        <v>15657810.99</v>
      </c>
      <c r="E644" s="1">
        <v>0</v>
      </c>
      <c r="F644" s="1">
        <v>0</v>
      </c>
      <c r="G644" s="2">
        <f t="shared" si="10"/>
        <v>28373650.519100003</v>
      </c>
      <c r="H644" s="2">
        <f t="shared" si="11"/>
        <v>0.28999999910593033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4127625.5999999996</v>
      </c>
      <c r="D645" s="1">
        <f>'PR-RAS'!E652</f>
        <v>7072977.4600000028</v>
      </c>
      <c r="E645" s="1">
        <v>0</v>
      </c>
      <c r="F645" s="1">
        <v>0</v>
      </c>
      <c r="G645" s="2">
        <f t="shared" si="10"/>
        <v>11768185.854880003</v>
      </c>
      <c r="H645" s="2">
        <f t="shared" si="11"/>
        <v>0.86000000312924385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24</v>
      </c>
      <c r="D646" s="1">
        <f>'PR-RAS'!E653</f>
        <v>23</v>
      </c>
      <c r="E646" s="1">
        <v>0</v>
      </c>
      <c r="F646" s="1">
        <v>0</v>
      </c>
      <c r="G646" s="2">
        <f t="shared" si="10"/>
        <v>45.15</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24</v>
      </c>
      <c r="D648" s="1">
        <f>'PR-RAS'!E655</f>
        <v>21</v>
      </c>
      <c r="E648" s="1">
        <v>0</v>
      </c>
      <c r="F648" s="1">
        <v>0</v>
      </c>
      <c r="G648" s="2">
        <f t="shared" si="10"/>
        <v>42.701999999999998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2787.18</v>
      </c>
      <c r="D654" s="1">
        <f>'PR-RAS'!E661</f>
        <v>162414.39999999999</v>
      </c>
      <c r="E654" s="1">
        <v>0</v>
      </c>
      <c r="F654" s="1">
        <v>0</v>
      </c>
      <c r="G654" s="2">
        <f t="shared" si="10"/>
        <v>213933.23493999999</v>
      </c>
      <c r="H654" s="2">
        <f t="shared" si="11"/>
        <v>0.57999999999401552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9950.6299999999992</v>
      </c>
      <c r="D655" s="1">
        <f>'PR-RAS'!E662</f>
        <v>8000</v>
      </c>
      <c r="E655" s="1">
        <v>0</v>
      </c>
      <c r="F655" s="1">
        <v>0</v>
      </c>
      <c r="G655" s="2">
        <f t="shared" si="10"/>
        <v>16971.712019999999</v>
      </c>
      <c r="H655" s="2">
        <f t="shared" si="11"/>
        <v>0.37000000000080036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202221.78</v>
      </c>
      <c r="D658" s="1">
        <f>'PR-RAS'!E665</f>
        <v>26544.560000000001</v>
      </c>
      <c r="E658" s="1">
        <v>0</v>
      </c>
      <c r="F658" s="1">
        <v>0</v>
      </c>
      <c r="G658" s="2">
        <f t="shared" si="10"/>
        <v>167739.26130000001</v>
      </c>
      <c r="H658" s="2">
        <f t="shared" si="11"/>
        <v>0.65999999999985448</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13272.28</v>
      </c>
      <c r="D659" s="1">
        <f>'PR-RAS'!E666</f>
        <v>0</v>
      </c>
      <c r="E659" s="1">
        <v>0</v>
      </c>
      <c r="F659" s="1">
        <v>0</v>
      </c>
      <c r="G659" s="2">
        <f t="shared" si="10"/>
        <v>8733.1602400000011</v>
      </c>
      <c r="H659" s="2">
        <f t="shared" si="11"/>
        <v>0.28000000000065484</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10901.13</v>
      </c>
      <c r="E663" s="1">
        <v>0</v>
      </c>
      <c r="F663" s="1">
        <v>0</v>
      </c>
      <c r="G663" s="2">
        <f t="shared" si="10"/>
        <v>14433.09612</v>
      </c>
      <c r="H663" s="2">
        <f t="shared" si="11"/>
        <v>0.12999999999919964</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79633.69</v>
      </c>
      <c r="D666" s="1">
        <f>'PR-RAS'!E673</f>
        <v>3942613.91</v>
      </c>
      <c r="E666" s="1">
        <v>0</v>
      </c>
      <c r="F666" s="1">
        <v>0</v>
      </c>
      <c r="G666" s="2">
        <f t="shared" si="10"/>
        <v>5296632.9041500008</v>
      </c>
      <c r="H666" s="2">
        <f t="shared" si="11"/>
        <v>0.39999999984866008</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196730.25</v>
      </c>
      <c r="D691" s="1">
        <f>'PR-RAS'!E698</f>
        <v>0</v>
      </c>
      <c r="E691" s="1">
        <v>0</v>
      </c>
      <c r="F691" s="1">
        <v>0</v>
      </c>
      <c r="G691" s="2">
        <f t="shared" si="10"/>
        <v>135743.8725</v>
      </c>
      <c r="H691" s="2">
        <f t="shared" si="11"/>
        <v>0.25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26448.2</v>
      </c>
      <c r="D692" s="1">
        <f>'PR-RAS'!E699</f>
        <v>0</v>
      </c>
      <c r="E692" s="1">
        <v>0</v>
      </c>
      <c r="F692" s="1">
        <v>0</v>
      </c>
      <c r="G692" s="2">
        <f t="shared" si="10"/>
        <v>18275.706200000001</v>
      </c>
      <c r="H692" s="2">
        <f t="shared" si="11"/>
        <v>0.2000000000007276</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19541.84</v>
      </c>
      <c r="D709" s="1">
        <f>'PR-RAS'!E716</f>
        <v>0</v>
      </c>
      <c r="E709" s="1">
        <v>0</v>
      </c>
      <c r="F709" s="1">
        <v>0</v>
      </c>
      <c r="G709" s="2">
        <f t="shared" si="10"/>
        <v>13835.622719999999</v>
      </c>
      <c r="H709" s="2">
        <f t="shared" si="11"/>
        <v>0.15999999999985448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491.47</v>
      </c>
      <c r="D710" s="1">
        <f>'PR-RAS'!E717</f>
        <v>982.92</v>
      </c>
      <c r="E710" s="1">
        <v>0</v>
      </c>
      <c r="F710" s="1">
        <v>0</v>
      </c>
      <c r="G710" s="2">
        <f t="shared" si="10"/>
        <v>1742.2327899999998</v>
      </c>
      <c r="H710" s="2">
        <f t="shared" si="11"/>
        <v>0.55000000000006821</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20755.59</v>
      </c>
      <c r="D711" s="1">
        <f>'PR-RAS'!E718</f>
        <v>20535.45</v>
      </c>
      <c r="E711" s="1">
        <v>0</v>
      </c>
      <c r="F711" s="1">
        <v>0</v>
      </c>
      <c r="G711" s="2">
        <f t="shared" si="10"/>
        <v>43896.8079</v>
      </c>
      <c r="H711" s="2">
        <f t="shared" si="11"/>
        <v>0.86000000000058208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5070.41</v>
      </c>
      <c r="D714" s="1">
        <f>'PR-RAS'!E721</f>
        <v>9424.8700000000008</v>
      </c>
      <c r="E714" s="1">
        <v>0</v>
      </c>
      <c r="F714" s="1">
        <v>0</v>
      </c>
      <c r="G714" s="2">
        <f t="shared" si="10"/>
        <v>17055.06695</v>
      </c>
      <c r="H714" s="2">
        <f t="shared" si="11"/>
        <v>0.53999999999905413</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56231.6</v>
      </c>
      <c r="D715" s="1">
        <f>'PR-RAS'!E722</f>
        <v>59684.52</v>
      </c>
      <c r="E715" s="1">
        <v>0</v>
      </c>
      <c r="F715" s="1">
        <v>0</v>
      </c>
      <c r="G715" s="2">
        <f t="shared" si="10"/>
        <v>125378.85695999999</v>
      </c>
      <c r="H715" s="2">
        <f t="shared" si="11"/>
        <v>0.88000000000465661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453.91</v>
      </c>
      <c r="D716" s="1">
        <f>'PR-RAS'!E723</f>
        <v>521.71</v>
      </c>
      <c r="E716" s="1">
        <v>0</v>
      </c>
      <c r="F716" s="1">
        <v>0</v>
      </c>
      <c r="G716" s="2">
        <f t="shared" si="10"/>
        <v>1070.59095</v>
      </c>
      <c r="H716" s="2">
        <f t="shared" si="11"/>
        <v>0.37999999999993861</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51616.56</v>
      </c>
      <c r="D718" s="1">
        <f>'PR-RAS'!E725</f>
        <v>52300.61</v>
      </c>
      <c r="E718" s="1">
        <v>0</v>
      </c>
      <c r="F718" s="1">
        <v>0</v>
      </c>
      <c r="G718" s="2">
        <f t="shared" si="10"/>
        <v>112008.14826</v>
      </c>
      <c r="H718" s="2">
        <f t="shared" si="11"/>
        <v>0.83000000000174623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5539.72</v>
      </c>
      <c r="D719" s="1">
        <f>'PR-RAS'!E726</f>
        <v>5949.87</v>
      </c>
      <c r="E719" s="1">
        <v>0</v>
      </c>
      <c r="F719" s="1">
        <v>0</v>
      </c>
      <c r="G719" s="2">
        <f t="shared" si="10"/>
        <v>12521.532279999999</v>
      </c>
      <c r="H719" s="2">
        <f t="shared" si="11"/>
        <v>0.40999999999985448</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22916.58</v>
      </c>
      <c r="D735" s="1">
        <f>'PR-RAS'!E742</f>
        <v>15692.99</v>
      </c>
      <c r="E735" s="1">
        <v>0</v>
      </c>
      <c r="F735" s="1">
        <v>0</v>
      </c>
      <c r="G735" s="2">
        <f t="shared" si="10"/>
        <v>39858.079039999997</v>
      </c>
      <c r="H735" s="2">
        <f t="shared" si="11"/>
        <v>0.42999999999847205</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1778.51</v>
      </c>
      <c r="E756" s="1">
        <v>0</v>
      </c>
      <c r="F756" s="1">
        <v>0</v>
      </c>
      <c r="G756" s="2">
        <f t="shared" si="10"/>
        <v>2685.5500999999999</v>
      </c>
      <c r="H756" s="2">
        <f t="shared" si="11"/>
        <v>0.49000000000000909</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8366.31</v>
      </c>
      <c r="D763" s="1">
        <f>'PR-RAS'!E770</f>
        <v>0</v>
      </c>
      <c r="E763" s="1">
        <v>0</v>
      </c>
      <c r="F763" s="1">
        <v>0</v>
      </c>
      <c r="G763" s="2">
        <f t="shared" si="10"/>
        <v>6375.1282199999996</v>
      </c>
      <c r="H763" s="2">
        <f t="shared" si="11"/>
        <v>0.30999999999949068</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335829.19</v>
      </c>
      <c r="D809" s="1">
        <f>'PR-RAS'!E816</f>
        <v>416587.39</v>
      </c>
      <c r="E809" s="1">
        <v>0</v>
      </c>
      <c r="F809" s="1">
        <v>0</v>
      </c>
      <c r="G809" s="2">
        <f t="shared" si="10"/>
        <v>944555.20776000002</v>
      </c>
      <c r="H809" s="2">
        <f t="shared" si="11"/>
        <v>0.58000000001629815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663.61</v>
      </c>
      <c r="D810" s="1">
        <f>'PR-RAS'!E817</f>
        <v>2000</v>
      </c>
      <c r="E810" s="1">
        <v>0</v>
      </c>
      <c r="F810" s="1">
        <v>0</v>
      </c>
      <c r="G810" s="2">
        <f t="shared" ref="G810:G983" si="18">(B810/1000)*(C810*1+D810*2)</f>
        <v>3772.86049</v>
      </c>
      <c r="H810" s="2">
        <f t="shared" ref="H810:H1067" si="19">ABS(C810-ROUND(C810,0))+ABS(D810-ROUND(D810,0))</f>
        <v>0.38999999999998636</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43685.71</v>
      </c>
      <c r="D812" s="1">
        <f>'PR-RAS'!E819</f>
        <v>42311.42</v>
      </c>
      <c r="E812" s="1">
        <v>0</v>
      </c>
      <c r="F812" s="1">
        <v>0</v>
      </c>
      <c r="G812" s="2">
        <f t="shared" si="18"/>
        <v>104058.23405</v>
      </c>
      <c r="H812" s="2">
        <f t="shared" si="19"/>
        <v>0.70999999999912689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30791.69</v>
      </c>
      <c r="D814" s="1">
        <f>'PR-RAS'!E821</f>
        <v>33833.519999999997</v>
      </c>
      <c r="E814" s="1">
        <v>0</v>
      </c>
      <c r="F814" s="1">
        <v>0</v>
      </c>
      <c r="G814" s="2">
        <f t="shared" si="18"/>
        <v>80046.947489999991</v>
      </c>
      <c r="H814" s="2">
        <f t="shared" si="19"/>
        <v>0.79000000000451109</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10385.56</v>
      </c>
      <c r="D816" s="1">
        <f>'PR-RAS'!E823</f>
        <v>11613.5</v>
      </c>
      <c r="E816" s="1">
        <v>0</v>
      </c>
      <c r="F816" s="1">
        <v>0</v>
      </c>
      <c r="G816" s="2">
        <f t="shared" si="18"/>
        <v>27394.236399999998</v>
      </c>
      <c r="H816" s="2">
        <f t="shared" si="19"/>
        <v>0.94000000000050932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27795.34</v>
      </c>
      <c r="D817" s="1">
        <f>'PR-RAS'!E824</f>
        <v>28785.47</v>
      </c>
      <c r="E817" s="1">
        <v>0</v>
      </c>
      <c r="F817" s="1">
        <v>0</v>
      </c>
      <c r="G817" s="2">
        <f t="shared" si="18"/>
        <v>69658.884479999993</v>
      </c>
      <c r="H817" s="2">
        <f t="shared" si="19"/>
        <v>0.81000000000130967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16615.169999999998</v>
      </c>
      <c r="D819" s="1">
        <f>'PR-RAS'!E826</f>
        <v>16398.810000000001</v>
      </c>
      <c r="E819" s="1">
        <v>0</v>
      </c>
      <c r="F819" s="1">
        <v>0</v>
      </c>
      <c r="G819" s="2">
        <f t="shared" si="18"/>
        <v>40419.662219999998</v>
      </c>
      <c r="H819" s="2">
        <f t="shared" si="19"/>
        <v>0.3599999999969441</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78348</v>
      </c>
      <c r="D820" s="1">
        <f>'PR-RAS'!E827</f>
        <v>73318.61</v>
      </c>
      <c r="E820" s="1">
        <v>0</v>
      </c>
      <c r="F820" s="1">
        <v>0</v>
      </c>
      <c r="G820" s="2">
        <f t="shared" si="18"/>
        <v>184262.89517999999</v>
      </c>
      <c r="H820" s="2">
        <f t="shared" si="19"/>
        <v>0.38999999999941792</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55023.69</v>
      </c>
      <c r="D821" s="1">
        <f>'PR-RAS'!E828</f>
        <v>61401.25</v>
      </c>
      <c r="E821" s="1">
        <v>0</v>
      </c>
      <c r="F821" s="1">
        <v>0</v>
      </c>
      <c r="G821" s="2">
        <f t="shared" si="18"/>
        <v>145817.47579999999</v>
      </c>
      <c r="H821" s="2">
        <f t="shared" si="19"/>
        <v>0.55999999999767169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4160.8599999999997</v>
      </c>
      <c r="D822" s="1">
        <f>'PR-RAS'!E829</f>
        <v>4450</v>
      </c>
      <c r="E822" s="1">
        <v>0</v>
      </c>
      <c r="F822" s="1">
        <v>0</v>
      </c>
      <c r="G822" s="2">
        <f t="shared" si="18"/>
        <v>10722.966060000001</v>
      </c>
      <c r="H822" s="2">
        <f t="shared" si="19"/>
        <v>0.14000000000032742</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44766.080000000002</v>
      </c>
      <c r="D823" s="1">
        <f>'PR-RAS'!E830</f>
        <v>61650.23</v>
      </c>
      <c r="E823" s="1">
        <v>0</v>
      </c>
      <c r="F823" s="1">
        <v>0</v>
      </c>
      <c r="G823" s="2">
        <f t="shared" si="18"/>
        <v>138150.69587999998</v>
      </c>
      <c r="H823" s="2">
        <f t="shared" si="19"/>
        <v>0.31000000000494765</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317206.71999999997</v>
      </c>
      <c r="D947" s="1">
        <f>'PR-RAS'!E954</f>
        <v>191119.99</v>
      </c>
      <c r="E947" s="1">
        <v>0</v>
      </c>
      <c r="F947" s="1">
        <v>0</v>
      </c>
      <c r="G947" s="2">
        <f t="shared" si="18"/>
        <v>661676.57819999987</v>
      </c>
      <c r="H947" s="2">
        <f t="shared" si="19"/>
        <v>0.2900000000372529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6346.94</v>
      </c>
      <c r="D961" s="1">
        <f>'PR-RAS'!E968</f>
        <v>0</v>
      </c>
      <c r="E961" s="1">
        <v>0</v>
      </c>
      <c r="F961" s="1">
        <v>0</v>
      </c>
      <c r="G961" s="2">
        <f t="shared" si="18"/>
        <v>6093.0623999999998</v>
      </c>
      <c r="H961" s="2">
        <f t="shared" si="19"/>
        <v>6.0000000000400178E-2</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136660258.43000001</v>
      </c>
      <c r="D984" s="6">
        <f>BILANCA!E6</f>
        <v>154311487.34999999</v>
      </c>
      <c r="E984" s="6">
        <v>0</v>
      </c>
      <c r="F984" s="6">
        <v>0</v>
      </c>
      <c r="G984" s="7">
        <f t="shared" ref="G984:G1241" si="22">B984/1000*C984+B984/500*D984</f>
        <v>445283.23313000007</v>
      </c>
      <c r="H984" s="7">
        <f t="shared" si="19"/>
        <v>0.7800000011920929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100548104.92999999</v>
      </c>
      <c r="D985" s="1">
        <f>BILANCA!E7</f>
        <v>115104074.17</v>
      </c>
      <c r="E985" s="1">
        <v>0</v>
      </c>
      <c r="F985" s="1">
        <v>0</v>
      </c>
      <c r="G985" s="2">
        <f t="shared" si="22"/>
        <v>661512.50653999997</v>
      </c>
      <c r="H985" s="2">
        <f t="shared" si="19"/>
        <v>0.24000000953674316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59033904.390000001</v>
      </c>
      <c r="D986" s="1">
        <f>BILANCA!E8</f>
        <v>71666527.900000006</v>
      </c>
      <c r="E986" s="1">
        <v>0</v>
      </c>
      <c r="F986" s="1">
        <v>0</v>
      </c>
      <c r="G986" s="2">
        <f t="shared" si="22"/>
        <v>607100.88057000004</v>
      </c>
      <c r="H986" s="2">
        <f t="shared" si="19"/>
        <v>0.48999999463558197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57981785.93</v>
      </c>
      <c r="D987" s="1">
        <f>BILANCA!E9</f>
        <v>70391278.430000007</v>
      </c>
      <c r="E987" s="1">
        <v>0</v>
      </c>
      <c r="F987" s="1">
        <v>0</v>
      </c>
      <c r="G987" s="2">
        <f t="shared" si="22"/>
        <v>795057.3711600001</v>
      </c>
      <c r="H987" s="2">
        <f t="shared" si="19"/>
        <v>0.5000000074505806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1218938.51</v>
      </c>
      <c r="D988" s="1">
        <f>BILANCA!E10</f>
        <v>1457306.16</v>
      </c>
      <c r="E988" s="1">
        <v>0</v>
      </c>
      <c r="F988" s="1">
        <v>0</v>
      </c>
      <c r="G988" s="2">
        <f t="shared" si="22"/>
        <v>20667.754150000001</v>
      </c>
      <c r="H988" s="2">
        <f t="shared" si="19"/>
        <v>0.64999999990686774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166820.04999999999</v>
      </c>
      <c r="D989" s="1">
        <f>BILANCA!E11</f>
        <v>182056.69</v>
      </c>
      <c r="E989" s="1">
        <v>0</v>
      </c>
      <c r="F989" s="1">
        <v>0</v>
      </c>
      <c r="G989" s="2">
        <f t="shared" si="22"/>
        <v>3185.6005800000003</v>
      </c>
      <c r="H989" s="2">
        <f t="shared" si="19"/>
        <v>0.35999999998603016</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34236564.989999995</v>
      </c>
      <c r="D990" s="1">
        <f>BILANCA!E12</f>
        <v>34248136.880000003</v>
      </c>
      <c r="E990" s="1">
        <v>0</v>
      </c>
      <c r="F990" s="1">
        <v>0</v>
      </c>
      <c r="G990" s="2">
        <f t="shared" si="22"/>
        <v>719129.87124999997</v>
      </c>
      <c r="H990" s="2">
        <f t="shared" si="19"/>
        <v>0.13000000268220901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33418822.459999997</v>
      </c>
      <c r="D991" s="1">
        <f>BILANCA!E13</f>
        <v>33351115.140000004</v>
      </c>
      <c r="E991" s="1">
        <v>0</v>
      </c>
      <c r="F991" s="1">
        <v>0</v>
      </c>
      <c r="G991" s="2">
        <f t="shared" si="22"/>
        <v>800968.42191999999</v>
      </c>
      <c r="H991" s="2">
        <f t="shared" si="19"/>
        <v>0.60000000149011612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927126.12</v>
      </c>
      <c r="D992" s="1">
        <f>BILANCA!E14</f>
        <v>927126.11</v>
      </c>
      <c r="E992" s="1">
        <v>0</v>
      </c>
      <c r="F992" s="1">
        <v>0</v>
      </c>
      <c r="G992" s="2">
        <f t="shared" si="22"/>
        <v>25032.405059999997</v>
      </c>
      <c r="H992" s="2">
        <f t="shared" si="19"/>
        <v>0.22999999998137355</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17585851.129999999</v>
      </c>
      <c r="D993" s="1">
        <f>BILANCA!E15</f>
        <v>18046067.620000001</v>
      </c>
      <c r="E993" s="1">
        <v>0</v>
      </c>
      <c r="F993" s="1">
        <v>0</v>
      </c>
      <c r="G993" s="2">
        <f t="shared" si="22"/>
        <v>536779.86369999999</v>
      </c>
      <c r="H993" s="2">
        <f t="shared" si="19"/>
        <v>0.50999999791383743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25770598.890000001</v>
      </c>
      <c r="D994" s="1">
        <f>BILANCA!E16</f>
        <v>26177260.5</v>
      </c>
      <c r="E994" s="1">
        <v>0</v>
      </c>
      <c r="F994" s="1">
        <v>0</v>
      </c>
      <c r="G994" s="2">
        <f t="shared" si="22"/>
        <v>859376.31878999993</v>
      </c>
      <c r="H994" s="2">
        <f t="shared" si="19"/>
        <v>0.60999999940395355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8170917.0199999996</v>
      </c>
      <c r="D995" s="1">
        <f>BILANCA!E17</f>
        <v>8802722.3499999996</v>
      </c>
      <c r="E995" s="1">
        <v>0</v>
      </c>
      <c r="F995" s="1">
        <v>0</v>
      </c>
      <c r="G995" s="2">
        <f t="shared" si="22"/>
        <v>309316.34064000001</v>
      </c>
      <c r="H995" s="2">
        <f t="shared" si="19"/>
        <v>0.36999999918043613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19035670.699999999</v>
      </c>
      <c r="D996" s="1">
        <f>BILANCA!E18</f>
        <v>20602061.440000001</v>
      </c>
      <c r="E996" s="1">
        <v>0</v>
      </c>
      <c r="F996" s="1">
        <v>0</v>
      </c>
      <c r="G996" s="2">
        <f t="shared" si="22"/>
        <v>783117.31654000003</v>
      </c>
      <c r="H996" s="2">
        <f t="shared" si="19"/>
        <v>0.74000000208616257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556385.92000000016</v>
      </c>
      <c r="D997" s="1">
        <f>BILANCA!E19</f>
        <v>544436.01999999979</v>
      </c>
      <c r="E997" s="1">
        <v>0</v>
      </c>
      <c r="F997" s="1">
        <v>0</v>
      </c>
      <c r="G997" s="2">
        <f t="shared" si="22"/>
        <v>23033.611439999997</v>
      </c>
      <c r="H997" s="2">
        <f t="shared" si="19"/>
        <v>9.999999962747097E-2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233842.02</v>
      </c>
      <c r="D998" s="1">
        <f>BILANCA!E20</f>
        <v>276665.73</v>
      </c>
      <c r="E998" s="1">
        <v>0</v>
      </c>
      <c r="F998" s="1">
        <v>0</v>
      </c>
      <c r="G998" s="2">
        <f t="shared" si="22"/>
        <v>11807.602199999998</v>
      </c>
      <c r="H998" s="2">
        <f t="shared" si="19"/>
        <v>0.29000000000814907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42236.99</v>
      </c>
      <c r="D999" s="1">
        <f>BILANCA!E21</f>
        <v>37846.25</v>
      </c>
      <c r="E999" s="1">
        <v>0</v>
      </c>
      <c r="F999" s="1">
        <v>0</v>
      </c>
      <c r="G999" s="2">
        <f t="shared" si="22"/>
        <v>1886.8718399999998</v>
      </c>
      <c r="H999" s="2">
        <f t="shared" si="19"/>
        <v>0.26000000000203727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80736.259999999995</v>
      </c>
      <c r="D1000" s="1">
        <f>BILANCA!E22</f>
        <v>90636.3</v>
      </c>
      <c r="E1000" s="1">
        <v>0</v>
      </c>
      <c r="F1000" s="1">
        <v>0</v>
      </c>
      <c r="G1000" s="2">
        <f t="shared" si="22"/>
        <v>4454.1506200000003</v>
      </c>
      <c r="H1000" s="2">
        <f t="shared" si="19"/>
        <v>0.55999999999767169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160321.51999999999</v>
      </c>
      <c r="D1002" s="1">
        <f>BILANCA!E24</f>
        <v>161622.54</v>
      </c>
      <c r="E1002" s="1">
        <v>0</v>
      </c>
      <c r="F1002" s="1">
        <v>0</v>
      </c>
      <c r="G1002" s="2">
        <f t="shared" si="22"/>
        <v>9187.7654000000002</v>
      </c>
      <c r="H1002" s="2">
        <f t="shared" si="19"/>
        <v>0.94000000000232831</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27492.65</v>
      </c>
      <c r="D1003" s="1">
        <f>BILANCA!E25</f>
        <v>42500.959999999999</v>
      </c>
      <c r="E1003" s="1">
        <v>0</v>
      </c>
      <c r="F1003" s="1">
        <v>0</v>
      </c>
      <c r="G1003" s="2">
        <f t="shared" si="22"/>
        <v>2249.8914</v>
      </c>
      <c r="H1003" s="2">
        <f t="shared" si="19"/>
        <v>0.38999999999941792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1106514.1399999999</v>
      </c>
      <c r="D1004" s="1">
        <f>BILANCA!E26</f>
        <v>1066566.6499999999</v>
      </c>
      <c r="E1004" s="1">
        <v>0</v>
      </c>
      <c r="F1004" s="1">
        <v>0</v>
      </c>
      <c r="G1004" s="2">
        <f t="shared" si="22"/>
        <v>68032.596239999999</v>
      </c>
      <c r="H1004" s="2">
        <f t="shared" si="19"/>
        <v>0.48999999999068677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1094757.6599999999</v>
      </c>
      <c r="D1006" s="1">
        <f>BILANCA!E28</f>
        <v>1131402.4099999999</v>
      </c>
      <c r="E1006" s="1">
        <v>0</v>
      </c>
      <c r="F1006" s="1">
        <v>0</v>
      </c>
      <c r="G1006" s="2">
        <f t="shared" si="22"/>
        <v>77223.93703999999</v>
      </c>
      <c r="H1006" s="2">
        <f t="shared" si="19"/>
        <v>0.75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17246.160000000003</v>
      </c>
      <c r="D1007" s="1">
        <f>BILANCA!E29</f>
        <v>54239.149999999994</v>
      </c>
      <c r="E1007" s="1">
        <v>0</v>
      </c>
      <c r="F1007" s="1">
        <v>0</v>
      </c>
      <c r="G1007" s="2">
        <f t="shared" si="22"/>
        <v>3017.3870399999996</v>
      </c>
      <c r="H1007" s="2">
        <f t="shared" si="19"/>
        <v>0.30999999999767169</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46105.3</v>
      </c>
      <c r="D1008" s="1">
        <f>BILANCA!E30</f>
        <v>84725.84</v>
      </c>
      <c r="E1008" s="1">
        <v>0</v>
      </c>
      <c r="F1008" s="1">
        <v>0</v>
      </c>
      <c r="G1008" s="2">
        <f t="shared" si="22"/>
        <v>5388.924500000001</v>
      </c>
      <c r="H1008" s="2">
        <f t="shared" si="19"/>
        <v>0.46000000000640284</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28859.14</v>
      </c>
      <c r="D1012" s="1">
        <f>BILANCA!E34</f>
        <v>30486.69</v>
      </c>
      <c r="E1012" s="1">
        <v>0</v>
      </c>
      <c r="F1012" s="1">
        <v>0</v>
      </c>
      <c r="G1012" s="2">
        <f t="shared" si="22"/>
        <v>2605.1430799999998</v>
      </c>
      <c r="H1012" s="2">
        <f t="shared" si="19"/>
        <v>0.4500000000007276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33541.929999999993</v>
      </c>
      <c r="E1013" s="1">
        <v>0</v>
      </c>
      <c r="F1013" s="1">
        <v>0</v>
      </c>
      <c r="G1013" s="2">
        <f t="shared" si="22"/>
        <v>2012.5157999999994</v>
      </c>
      <c r="H1013" s="2">
        <f t="shared" si="19"/>
        <v>7.0000000006984919E-2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8510.9500000000007</v>
      </c>
      <c r="D1014" s="1">
        <f>BILANCA!E36</f>
        <v>8510.93</v>
      </c>
      <c r="E1014" s="1">
        <v>0</v>
      </c>
      <c r="F1014" s="1">
        <v>0</v>
      </c>
      <c r="G1014" s="2">
        <f t="shared" si="22"/>
        <v>791.51711</v>
      </c>
      <c r="H1014" s="2">
        <f t="shared" si="19"/>
        <v>0.11999999999898137</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8916.16</v>
      </c>
      <c r="D1015" s="1">
        <f>BILANCA!E37</f>
        <v>14831.31</v>
      </c>
      <c r="E1015" s="1">
        <v>0</v>
      </c>
      <c r="F1015" s="1">
        <v>0</v>
      </c>
      <c r="G1015" s="2">
        <f t="shared" si="22"/>
        <v>1234.5209600000001</v>
      </c>
      <c r="H1015" s="2">
        <f t="shared" si="19"/>
        <v>0.46999999999934516</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2</v>
      </c>
      <c r="E1016" s="1">
        <v>0</v>
      </c>
      <c r="F1016" s="1">
        <v>0</v>
      </c>
      <c r="G1016" s="2">
        <f t="shared" si="22"/>
        <v>0.13200000000000001</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27625</v>
      </c>
      <c r="E1017" s="1">
        <v>0</v>
      </c>
      <c r="F1017" s="1">
        <v>0</v>
      </c>
      <c r="G1017" s="2">
        <f t="shared" si="22"/>
        <v>1878.5000000000002</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17427.11</v>
      </c>
      <c r="D1018" s="1">
        <f>BILANCA!E40</f>
        <v>17427.310000000001</v>
      </c>
      <c r="E1018" s="1">
        <v>0</v>
      </c>
      <c r="F1018" s="1">
        <v>0</v>
      </c>
      <c r="G1018" s="2">
        <f t="shared" si="22"/>
        <v>1829.8605500000003</v>
      </c>
      <c r="H1018" s="2">
        <f t="shared" si="19"/>
        <v>0.42000000000189175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244110.44999999995</v>
      </c>
      <c r="D1023" s="1">
        <f>BILANCA!E45</f>
        <v>264804.6399999999</v>
      </c>
      <c r="E1023" s="1">
        <v>0</v>
      </c>
      <c r="F1023" s="1">
        <v>0</v>
      </c>
      <c r="G1023" s="2">
        <f t="shared" si="22"/>
        <v>30948.789199999988</v>
      </c>
      <c r="H1023" s="2">
        <f t="shared" si="19"/>
        <v>0.81000000005587935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768976.29</v>
      </c>
      <c r="D1025" s="1">
        <f>BILANCA!E47</f>
        <v>771715.55</v>
      </c>
      <c r="E1025" s="1">
        <v>0</v>
      </c>
      <c r="F1025" s="1">
        <v>0</v>
      </c>
      <c r="G1025" s="2">
        <f t="shared" si="22"/>
        <v>97121.110380000013</v>
      </c>
      <c r="H1025" s="2">
        <f t="shared" si="19"/>
        <v>0.73999999999068677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41250</v>
      </c>
      <c r="E1026" s="1">
        <v>0</v>
      </c>
      <c r="F1026" s="1">
        <v>0</v>
      </c>
      <c r="G1026" s="2">
        <f t="shared" si="22"/>
        <v>3547.4999999999995</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1196113.26</v>
      </c>
      <c r="D1027" s="1">
        <f>BILANCA!E49</f>
        <v>1226900.68</v>
      </c>
      <c r="E1027" s="1">
        <v>0</v>
      </c>
      <c r="F1027" s="1">
        <v>0</v>
      </c>
      <c r="G1027" s="2">
        <f t="shared" si="22"/>
        <v>160596.24328</v>
      </c>
      <c r="H1027" s="2">
        <f t="shared" si="19"/>
        <v>0.58000000007450581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1720979.1</v>
      </c>
      <c r="D1028" s="1">
        <f>BILANCA!E50</f>
        <v>1775061.59</v>
      </c>
      <c r="E1028" s="1">
        <v>0</v>
      </c>
      <c r="F1028" s="1">
        <v>0</v>
      </c>
      <c r="G1028" s="2">
        <f t="shared" si="22"/>
        <v>237199.60260000001</v>
      </c>
      <c r="H1028" s="2">
        <f t="shared" si="19"/>
        <v>0.51000000000931323</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7023.98</v>
      </c>
      <c r="E1029" s="1">
        <v>0</v>
      </c>
      <c r="F1029" s="1">
        <v>0</v>
      </c>
      <c r="G1029" s="2">
        <f t="shared" si="22"/>
        <v>646.20615999999995</v>
      </c>
      <c r="H1029" s="2">
        <f t="shared" si="19"/>
        <v>2.0000000000436557E-2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78327.87</v>
      </c>
      <c r="D1032" s="1">
        <f>BILANCA!E54</f>
        <v>79676.86</v>
      </c>
      <c r="E1032" s="1">
        <v>0</v>
      </c>
      <c r="F1032" s="1">
        <v>0</v>
      </c>
      <c r="G1032" s="2">
        <f t="shared" si="22"/>
        <v>11646.39791</v>
      </c>
      <c r="H1032" s="2">
        <f t="shared" si="19"/>
        <v>0.27000000000407454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78327.87</v>
      </c>
      <c r="D1033" s="1">
        <f>BILANCA!E55</f>
        <v>79676.86</v>
      </c>
      <c r="E1033" s="1">
        <v>0</v>
      </c>
      <c r="F1033" s="1">
        <v>0</v>
      </c>
      <c r="G1033" s="2">
        <f t="shared" si="22"/>
        <v>11884.0795</v>
      </c>
      <c r="H1033" s="2">
        <f t="shared" si="19"/>
        <v>0.27000000000407454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7277635.5500000007</v>
      </c>
      <c r="D1034" s="1">
        <f>BILANCA!E56</f>
        <v>9182385.4100000001</v>
      </c>
      <c r="E1034" s="1">
        <v>0</v>
      </c>
      <c r="F1034" s="1">
        <v>0</v>
      </c>
      <c r="G1034" s="2">
        <f t="shared" si="22"/>
        <v>1307762.72487</v>
      </c>
      <c r="H1034" s="2">
        <f t="shared" si="19"/>
        <v>0.85999999940395355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6711172.2400000002</v>
      </c>
      <c r="D1035" s="1">
        <f>BILANCA!E57</f>
        <v>8610243.0899999999</v>
      </c>
      <c r="E1035" s="1">
        <v>0</v>
      </c>
      <c r="F1035" s="1">
        <v>0</v>
      </c>
      <c r="G1035" s="2">
        <f t="shared" si="22"/>
        <v>1244446.2378399998</v>
      </c>
      <c r="H1035" s="2">
        <f t="shared" si="19"/>
        <v>0.33000000007450581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566463.31000000006</v>
      </c>
      <c r="D1039" s="1">
        <f>BILANCA!E61</f>
        <v>572142.31999999995</v>
      </c>
      <c r="E1039" s="1">
        <v>0</v>
      </c>
      <c r="F1039" s="1">
        <v>0</v>
      </c>
      <c r="G1039" s="2">
        <f t="shared" si="22"/>
        <v>95801.885200000004</v>
      </c>
      <c r="H1039" s="2">
        <f t="shared" si="19"/>
        <v>0.63000000000465661</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36112153.5</v>
      </c>
      <c r="D1046" s="1">
        <f>BILANCA!E68</f>
        <v>39207413.18</v>
      </c>
      <c r="E1046" s="1">
        <v>0</v>
      </c>
      <c r="F1046" s="1">
        <v>0</v>
      </c>
      <c r="G1046" s="2">
        <f t="shared" si="22"/>
        <v>7215199.7311800001</v>
      </c>
      <c r="H1046" s="2">
        <f t="shared" si="19"/>
        <v>0.67999999970197678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4127625.6</v>
      </c>
      <c r="D1047" s="1">
        <f>BILANCA!E69</f>
        <v>7072977.46</v>
      </c>
      <c r="E1047" s="1">
        <v>0</v>
      </c>
      <c r="F1047" s="1">
        <v>0</v>
      </c>
      <c r="G1047" s="2">
        <f t="shared" si="22"/>
        <v>1169509.15328</v>
      </c>
      <c r="H1047" s="2">
        <f t="shared" si="19"/>
        <v>0.85999999986961484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4094564.61</v>
      </c>
      <c r="D1048" s="1">
        <f>BILANCA!E70</f>
        <v>7040584.1799999997</v>
      </c>
      <c r="E1048" s="1">
        <v>0</v>
      </c>
      <c r="F1048" s="1">
        <v>0</v>
      </c>
      <c r="G1048" s="2">
        <f t="shared" si="22"/>
        <v>1181422.6430500001</v>
      </c>
      <c r="H1048" s="2">
        <f t="shared" si="19"/>
        <v>0.56999999983236194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4094564.61</v>
      </c>
      <c r="D1050" s="1">
        <f>BILANCA!E72</f>
        <v>7040584.1799999997</v>
      </c>
      <c r="E1050" s="1">
        <v>0</v>
      </c>
      <c r="F1050" s="1">
        <v>0</v>
      </c>
      <c r="G1050" s="2">
        <f t="shared" si="22"/>
        <v>1217774.1089900001</v>
      </c>
      <c r="H1050" s="2">
        <f t="shared" si="19"/>
        <v>0.56999999983236194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32120.5</v>
      </c>
      <c r="D1053" s="1">
        <f>BILANCA!E75</f>
        <v>32091.38</v>
      </c>
      <c r="E1053" s="1">
        <v>0</v>
      </c>
      <c r="F1053" s="1">
        <v>0</v>
      </c>
      <c r="G1053" s="2">
        <f t="shared" si="22"/>
        <v>6741.2282000000014</v>
      </c>
      <c r="H1053" s="2">
        <f t="shared" si="19"/>
        <v>0.88000000000101863</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940.49</v>
      </c>
      <c r="D1054" s="1">
        <f>BILANCA!E76</f>
        <v>301.89999999999998</v>
      </c>
      <c r="E1054" s="1">
        <v>0</v>
      </c>
      <c r="F1054" s="1">
        <v>0</v>
      </c>
      <c r="G1054" s="2">
        <f t="shared" si="22"/>
        <v>109.64458999999999</v>
      </c>
      <c r="H1054" s="2">
        <f t="shared" si="19"/>
        <v>0.59000000000003183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781.64</v>
      </c>
      <c r="D1056" s="1">
        <f>BILANCA!E78</f>
        <v>2914.15</v>
      </c>
      <c r="E1056" s="1">
        <v>0</v>
      </c>
      <c r="F1056" s="1">
        <v>0</v>
      </c>
      <c r="G1056" s="2">
        <f t="shared" si="22"/>
        <v>482.52562</v>
      </c>
      <c r="H1056" s="2">
        <f t="shared" si="19"/>
        <v>0.51000000000010459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326.08</v>
      </c>
      <c r="D1061" s="1">
        <f>BILANCA!E83</f>
        <v>1827.89</v>
      </c>
      <c r="E1061" s="1">
        <v>0</v>
      </c>
      <c r="F1061" s="1">
        <v>0</v>
      </c>
      <c r="G1061" s="2">
        <f t="shared" si="22"/>
        <v>310.58508</v>
      </c>
      <c r="H1061" s="2">
        <f t="shared" si="19"/>
        <v>0.18999999999988404</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70.36</v>
      </c>
      <c r="D1062" s="1">
        <f>BILANCA!E84</f>
        <v>70.36</v>
      </c>
      <c r="E1062" s="1">
        <v>0</v>
      </c>
      <c r="F1062" s="1">
        <v>0</v>
      </c>
      <c r="G1062" s="2">
        <f t="shared" si="22"/>
        <v>16.675319999999999</v>
      </c>
      <c r="H1062" s="2">
        <f t="shared" si="19"/>
        <v>0.71999999999999886</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385.2</v>
      </c>
      <c r="D1064" s="1">
        <f>BILANCA!E86</f>
        <v>1015.9</v>
      </c>
      <c r="E1064" s="1">
        <v>0</v>
      </c>
      <c r="F1064" s="1">
        <v>0</v>
      </c>
      <c r="G1064" s="2">
        <f t="shared" si="22"/>
        <v>195.77700000000002</v>
      </c>
      <c r="H1064" s="2">
        <f t="shared" si="19"/>
        <v>0.30000000000001137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51847.87</v>
      </c>
      <c r="D1065" s="1">
        <f>BILANCA!E87</f>
        <v>59360.67</v>
      </c>
      <c r="E1065" s="1">
        <v>0</v>
      </c>
      <c r="F1065" s="1">
        <v>0</v>
      </c>
      <c r="G1065" s="2">
        <f t="shared" si="22"/>
        <v>13986.675220000001</v>
      </c>
      <c r="H1065" s="2">
        <f t="shared" si="19"/>
        <v>0.45999999999912689</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51847.87</v>
      </c>
      <c r="D1066" s="1">
        <f>BILANCA!E88</f>
        <v>59360.67</v>
      </c>
      <c r="E1066" s="1">
        <v>0</v>
      </c>
      <c r="F1066" s="1">
        <v>0</v>
      </c>
      <c r="G1066" s="2">
        <f t="shared" si="22"/>
        <v>14157.244430000002</v>
      </c>
      <c r="H1066" s="2">
        <f t="shared" si="19"/>
        <v>0.45999999999912689</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51847.87</v>
      </c>
      <c r="D1071" s="1">
        <f>BILANCA!E93</f>
        <v>59360.67</v>
      </c>
      <c r="E1071" s="1">
        <v>0</v>
      </c>
      <c r="F1071" s="1">
        <v>0</v>
      </c>
      <c r="G1071" s="2">
        <f t="shared" si="22"/>
        <v>15010.090479999999</v>
      </c>
      <c r="H1071" s="2">
        <f t="shared" si="23"/>
        <v>0.45999999999912689</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30872904.629999999</v>
      </c>
      <c r="D1112" s="1">
        <f>BILANCA!E134</f>
        <v>30872903.120000001</v>
      </c>
      <c r="E1112" s="1">
        <v>0</v>
      </c>
      <c r="F1112" s="1">
        <v>0</v>
      </c>
      <c r="G1112" s="2">
        <f t="shared" si="22"/>
        <v>11947813.702230001</v>
      </c>
      <c r="H1112" s="2">
        <f t="shared" si="23"/>
        <v>0.49000000208616257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30872904.629999999</v>
      </c>
      <c r="D1113" s="1">
        <f>BILANCA!E135</f>
        <v>30872903.120000001</v>
      </c>
      <c r="E1113" s="1">
        <v>0</v>
      </c>
      <c r="F1113" s="1">
        <v>0</v>
      </c>
      <c r="G1113" s="2">
        <f t="shared" si="22"/>
        <v>12040432.4131</v>
      </c>
      <c r="H1113" s="2">
        <f t="shared" si="23"/>
        <v>0.49000000208616257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30872241.02</v>
      </c>
      <c r="D1117" s="1">
        <f>BILANCA!E139</f>
        <v>30872239.510000002</v>
      </c>
      <c r="E1117" s="1">
        <v>0</v>
      </c>
      <c r="F1117" s="1">
        <v>0</v>
      </c>
      <c r="G1117" s="2">
        <f t="shared" si="22"/>
        <v>12410640.48536</v>
      </c>
      <c r="H1117" s="2">
        <f t="shared" si="23"/>
        <v>0.50999999791383743</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663.61</v>
      </c>
      <c r="D1119" s="1">
        <f>BILANCA!E141</f>
        <v>663.61</v>
      </c>
      <c r="E1119" s="1">
        <v>0</v>
      </c>
      <c r="F1119" s="1">
        <v>0</v>
      </c>
      <c r="G1119" s="2">
        <f t="shared" si="22"/>
        <v>270.75288</v>
      </c>
      <c r="H1119" s="2">
        <f t="shared" si="23"/>
        <v>0.77999999999997272</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945327.90999999992</v>
      </c>
      <c r="D1124" s="1">
        <f>BILANCA!E146</f>
        <v>1139190.75</v>
      </c>
      <c r="E1124" s="1">
        <v>0</v>
      </c>
      <c r="F1124" s="1">
        <v>0</v>
      </c>
      <c r="G1124" s="2">
        <f t="shared" si="22"/>
        <v>454543.02680999995</v>
      </c>
      <c r="H1124" s="2">
        <f t="shared" si="23"/>
        <v>0.34000000008381903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110824.7</v>
      </c>
      <c r="D1125" s="1">
        <f>BILANCA!E147</f>
        <v>99191.27</v>
      </c>
      <c r="E1125" s="1">
        <v>0</v>
      </c>
      <c r="F1125" s="1">
        <v>0</v>
      </c>
      <c r="G1125" s="2">
        <f t="shared" si="22"/>
        <v>43907.428079999998</v>
      </c>
      <c r="H1125" s="2">
        <f t="shared" si="23"/>
        <v>0.57000000000698492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17142.57</v>
      </c>
      <c r="D1136" s="1">
        <f>BILANCA!E158</f>
        <v>106013.01</v>
      </c>
      <c r="E1136" s="1">
        <v>0</v>
      </c>
      <c r="F1136" s="1">
        <v>0</v>
      </c>
      <c r="G1136" s="2">
        <f t="shared" si="22"/>
        <v>35062.794269999999</v>
      </c>
      <c r="H1136" s="2">
        <f t="shared" si="23"/>
        <v>0.43999999999505235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1128235.94</v>
      </c>
      <c r="D1137" s="1">
        <f>BILANCA!E159</f>
        <v>1244422.55</v>
      </c>
      <c r="E1137" s="1">
        <v>0</v>
      </c>
      <c r="F1137" s="1">
        <v>0</v>
      </c>
      <c r="G1137" s="2">
        <f t="shared" si="22"/>
        <v>557030.48016000004</v>
      </c>
      <c r="H1137" s="2">
        <f t="shared" si="23"/>
        <v>0.51000000000931323</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3956.42</v>
      </c>
      <c r="D1138" s="1">
        <f>BILANCA!E160</f>
        <v>5636.74</v>
      </c>
      <c r="E1138" s="1">
        <v>0</v>
      </c>
      <c r="F1138" s="1">
        <v>0</v>
      </c>
      <c r="G1138" s="2">
        <f t="shared" si="22"/>
        <v>2360.6345000000001</v>
      </c>
      <c r="H1138" s="2">
        <f t="shared" si="23"/>
        <v>0.68000000000029104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314831.71999999997</v>
      </c>
      <c r="D1141" s="1">
        <f>BILANCA!E163</f>
        <v>316072.82</v>
      </c>
      <c r="E1141" s="1">
        <v>0</v>
      </c>
      <c r="F1141" s="1">
        <v>0</v>
      </c>
      <c r="G1141" s="2">
        <f t="shared" si="22"/>
        <v>149622.42288</v>
      </c>
      <c r="H1141" s="2">
        <f t="shared" si="23"/>
        <v>0.46000000002095476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76257.759999999995</v>
      </c>
      <c r="D1142" s="1">
        <f>BILANCA!E164</f>
        <v>37911.600000000006</v>
      </c>
      <c r="E1142" s="1">
        <v>0</v>
      </c>
      <c r="F1142" s="1">
        <v>0</v>
      </c>
      <c r="G1142" s="2">
        <f t="shared" si="22"/>
        <v>24180.872640000001</v>
      </c>
      <c r="H1142" s="2">
        <f t="shared" si="23"/>
        <v>0.63999999999941792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3626.59</v>
      </c>
      <c r="D1143" s="1">
        <f>BILANCA!E165</f>
        <v>18357.8</v>
      </c>
      <c r="E1143" s="1">
        <v>0</v>
      </c>
      <c r="F1143" s="1">
        <v>0</v>
      </c>
      <c r="G1143" s="2">
        <f t="shared" si="22"/>
        <v>6454.7503999999999</v>
      </c>
      <c r="H1143" s="2">
        <f t="shared" si="23"/>
        <v>0.61000000000058208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74662.13</v>
      </c>
      <c r="D1144" s="1">
        <f>BILANCA!E166</f>
        <v>23180.39</v>
      </c>
      <c r="E1144" s="1">
        <v>0</v>
      </c>
      <c r="F1144" s="1">
        <v>0</v>
      </c>
      <c r="G1144" s="2">
        <f t="shared" si="22"/>
        <v>19484.68851</v>
      </c>
      <c r="H1144" s="2">
        <f t="shared" si="23"/>
        <v>0.52000000000407454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2030.96</v>
      </c>
      <c r="D1147" s="1">
        <f>BILANCA!E169</f>
        <v>3626.59</v>
      </c>
      <c r="E1147" s="1">
        <v>0</v>
      </c>
      <c r="F1147" s="1">
        <v>0</v>
      </c>
      <c r="G1147" s="2">
        <f t="shared" si="22"/>
        <v>1522.59896</v>
      </c>
      <c r="H1147" s="2">
        <f t="shared" si="23"/>
        <v>0.4499999999998181</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37408.089999999997</v>
      </c>
      <c r="D1148" s="1">
        <f>BILANCA!E170</f>
        <v>22155.43</v>
      </c>
      <c r="E1148" s="1">
        <v>0</v>
      </c>
      <c r="F1148" s="1">
        <v>0</v>
      </c>
      <c r="G1148" s="2">
        <f t="shared" si="22"/>
        <v>13483.626749999999</v>
      </c>
      <c r="H1148" s="2">
        <f t="shared" si="23"/>
        <v>0.51999999999679858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13527.71</v>
      </c>
      <c r="D1149" s="1">
        <f>BILANCA!E171</f>
        <v>13072.25</v>
      </c>
      <c r="E1149" s="1">
        <v>0</v>
      </c>
      <c r="F1149" s="1">
        <v>0</v>
      </c>
      <c r="G1149" s="2">
        <f t="shared" si="22"/>
        <v>6585.5868599999994</v>
      </c>
      <c r="H1149" s="2">
        <f t="shared" si="23"/>
        <v>0.54000000000087311</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23880.38</v>
      </c>
      <c r="D1150" s="1">
        <f>BILANCA!E172</f>
        <v>9083.18</v>
      </c>
      <c r="E1150" s="1">
        <v>0</v>
      </c>
      <c r="F1150" s="1">
        <v>0</v>
      </c>
      <c r="G1150" s="2">
        <f t="shared" si="22"/>
        <v>7021.8055800000002</v>
      </c>
      <c r="H1150" s="2">
        <f t="shared" si="23"/>
        <v>0.56000000000130967</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136660258.42999998</v>
      </c>
      <c r="D1152" s="1">
        <f>BILANCA!E175</f>
        <v>154311487.35000002</v>
      </c>
      <c r="E1152" s="1">
        <v>0</v>
      </c>
      <c r="F1152" s="1">
        <v>0</v>
      </c>
      <c r="G1152" s="2">
        <f t="shared" si="22"/>
        <v>75252866.398970008</v>
      </c>
      <c r="H1152" s="2">
        <f t="shared" si="23"/>
        <v>0.7800000011920929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1876027.94</v>
      </c>
      <c r="D1153" s="1">
        <f>BILANCA!E176</f>
        <v>1200274.6099999999</v>
      </c>
      <c r="E1153" s="1">
        <v>0</v>
      </c>
      <c r="F1153" s="1">
        <v>0</v>
      </c>
      <c r="G1153" s="2">
        <f t="shared" si="22"/>
        <v>727018.11719999998</v>
      </c>
      <c r="H1153" s="2">
        <f t="shared" si="23"/>
        <v>0.45000000018626451</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503550.18</v>
      </c>
      <c r="D1154" s="1">
        <f>BILANCA!E177</f>
        <v>683590.02</v>
      </c>
      <c r="E1154" s="1">
        <v>0</v>
      </c>
      <c r="F1154" s="1">
        <v>0</v>
      </c>
      <c r="G1154" s="2">
        <f t="shared" si="22"/>
        <v>319894.86762000003</v>
      </c>
      <c r="H1154" s="2">
        <f t="shared" si="23"/>
        <v>0.20000000001164153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39232.699999999997</v>
      </c>
      <c r="D1155" s="1">
        <f>BILANCA!E178</f>
        <v>47486.38</v>
      </c>
      <c r="E1155" s="1">
        <v>0</v>
      </c>
      <c r="F1155" s="1">
        <v>0</v>
      </c>
      <c r="G1155" s="2">
        <f t="shared" si="22"/>
        <v>23083.339119999997</v>
      </c>
      <c r="H1155" s="2">
        <f t="shared" si="23"/>
        <v>0.68000000000029104</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204427.21</v>
      </c>
      <c r="D1156" s="1">
        <f>BILANCA!E179</f>
        <v>402112.69</v>
      </c>
      <c r="E1156" s="1">
        <v>0</v>
      </c>
      <c r="F1156" s="1">
        <v>0</v>
      </c>
      <c r="G1156" s="2">
        <f t="shared" si="22"/>
        <v>174496.89806999997</v>
      </c>
      <c r="H1156" s="2">
        <f t="shared" si="23"/>
        <v>0.51999999998952262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1547.26</v>
      </c>
      <c r="D1157" s="1">
        <f>BILANCA!E180</f>
        <v>1353.04</v>
      </c>
      <c r="E1157" s="1">
        <v>0</v>
      </c>
      <c r="F1157" s="1">
        <v>0</v>
      </c>
      <c r="G1157" s="2">
        <f t="shared" si="22"/>
        <v>740.08115999999995</v>
      </c>
      <c r="H1157" s="2">
        <f t="shared" si="23"/>
        <v>0.29999999999995453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1199.75</v>
      </c>
      <c r="D1159" s="1">
        <f>BILANCA!E182</f>
        <v>1075.44</v>
      </c>
      <c r="E1159" s="1">
        <v>0</v>
      </c>
      <c r="F1159" s="1">
        <v>0</v>
      </c>
      <c r="G1159" s="2">
        <f t="shared" si="22"/>
        <v>589.71087999999997</v>
      </c>
      <c r="H1159" s="2">
        <f t="shared" si="23"/>
        <v>0.69000000000005457</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347.51</v>
      </c>
      <c r="D1160" s="1">
        <f>BILANCA!E183</f>
        <v>277.60000000000002</v>
      </c>
      <c r="E1160" s="1">
        <v>0</v>
      </c>
      <c r="F1160" s="1">
        <v>0</v>
      </c>
      <c r="G1160" s="2">
        <f t="shared" si="22"/>
        <v>159.77967000000001</v>
      </c>
      <c r="H1160" s="2">
        <f t="shared" si="23"/>
        <v>0.88999999999998636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1496.51</v>
      </c>
      <c r="D1161" s="1">
        <f>BILANCA!E184</f>
        <v>0</v>
      </c>
      <c r="E1161" s="1">
        <v>0</v>
      </c>
      <c r="F1161" s="1">
        <v>0</v>
      </c>
      <c r="G1161" s="2">
        <f t="shared" si="22"/>
        <v>266.37878000000001</v>
      </c>
      <c r="H1161" s="2">
        <f t="shared" si="23"/>
        <v>0.49000000000000909</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52874.04</v>
      </c>
      <c r="D1163" s="1">
        <f>BILANCA!E186</f>
        <v>54282.87</v>
      </c>
      <c r="E1163" s="1">
        <v>0</v>
      </c>
      <c r="F1163" s="1">
        <v>0</v>
      </c>
      <c r="G1163" s="2">
        <f t="shared" si="22"/>
        <v>29059.160400000001</v>
      </c>
      <c r="H1163" s="2">
        <f t="shared" si="23"/>
        <v>0.16999999999825377</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20863.75</v>
      </c>
      <c r="D1164" s="1">
        <f>BILANCA!E187</f>
        <v>30382.639999999999</v>
      </c>
      <c r="E1164" s="1">
        <v>0</v>
      </c>
      <c r="F1164" s="1">
        <v>0</v>
      </c>
      <c r="G1164" s="2">
        <f t="shared" si="22"/>
        <v>14774.854429999999</v>
      </c>
      <c r="H1164" s="2">
        <f t="shared" si="23"/>
        <v>0.61000000000058208</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183108.71</v>
      </c>
      <c r="D1165" s="1">
        <f>BILANCA!E188</f>
        <v>147972.4</v>
      </c>
      <c r="E1165" s="1">
        <v>0</v>
      </c>
      <c r="F1165" s="1">
        <v>0</v>
      </c>
      <c r="G1165" s="2">
        <f t="shared" si="22"/>
        <v>87187.738819999999</v>
      </c>
      <c r="H1165" s="2">
        <f t="shared" si="23"/>
        <v>0.69000000000232831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760774.01</v>
      </c>
      <c r="D1166" s="1">
        <f>BILANCA!E189</f>
        <v>117401.47</v>
      </c>
      <c r="E1166" s="1">
        <v>0</v>
      </c>
      <c r="F1166" s="1">
        <v>0</v>
      </c>
      <c r="G1166" s="2">
        <f t="shared" si="22"/>
        <v>182190.58184999999</v>
      </c>
      <c r="H1166" s="2">
        <f t="shared" si="23"/>
        <v>0.48000000001047738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581319.94999999995</v>
      </c>
      <c r="D1183" s="1">
        <f>BILANCA!E206</f>
        <v>390199.94</v>
      </c>
      <c r="E1183" s="1">
        <v>0</v>
      </c>
      <c r="F1183" s="1">
        <v>0</v>
      </c>
      <c r="G1183" s="2">
        <f t="shared" si="22"/>
        <v>272343.96600000001</v>
      </c>
      <c r="H1183" s="2">
        <f t="shared" si="23"/>
        <v>0.11000000004423782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581319.94999999995</v>
      </c>
      <c r="D1184" s="1">
        <f>BILANCA!E207</f>
        <v>390199.94</v>
      </c>
      <c r="E1184" s="1">
        <v>0</v>
      </c>
      <c r="F1184" s="1">
        <v>0</v>
      </c>
      <c r="G1184" s="2">
        <f t="shared" si="22"/>
        <v>273705.68582999997</v>
      </c>
      <c r="H1184" s="2">
        <f t="shared" si="23"/>
        <v>0.11000000004423782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581319.94999999995</v>
      </c>
      <c r="D1189" s="1">
        <f>BILANCA!E212</f>
        <v>390199.94</v>
      </c>
      <c r="E1189" s="1">
        <v>0</v>
      </c>
      <c r="F1189" s="1">
        <v>0</v>
      </c>
      <c r="G1189" s="2">
        <f t="shared" si="22"/>
        <v>280514.28498</v>
      </c>
      <c r="H1189" s="2">
        <f t="shared" si="23"/>
        <v>0.11000000004423782</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30383.800000000003</v>
      </c>
      <c r="D1211" s="1">
        <f>BILANCA!E234</f>
        <v>9083.18</v>
      </c>
      <c r="E1211" s="1">
        <v>0</v>
      </c>
      <c r="F1211" s="1">
        <v>0</v>
      </c>
      <c r="G1211" s="2">
        <f t="shared" si="22"/>
        <v>11069.43648</v>
      </c>
      <c r="H1211" s="2">
        <f t="shared" si="23"/>
        <v>0.37999999999738066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23880.38</v>
      </c>
      <c r="D1212" s="1">
        <f>BILANCA!E235</f>
        <v>9083.18</v>
      </c>
      <c r="E1212" s="1">
        <v>0</v>
      </c>
      <c r="F1212" s="1">
        <v>0</v>
      </c>
      <c r="G1212" s="2">
        <f t="shared" si="22"/>
        <v>9628.7034600000006</v>
      </c>
      <c r="H1212" s="2">
        <f t="shared" si="23"/>
        <v>0.56000000000130967</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6503.42</v>
      </c>
      <c r="D1213" s="1">
        <f>BILANCA!E236</f>
        <v>0</v>
      </c>
      <c r="E1213" s="1">
        <v>0</v>
      </c>
      <c r="F1213" s="1">
        <v>0</v>
      </c>
      <c r="G1213" s="2">
        <f t="shared" si="22"/>
        <v>1495.7866000000001</v>
      </c>
      <c r="H1213" s="2">
        <f t="shared" si="23"/>
        <v>0.42000000000007276</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134784230.48999998</v>
      </c>
      <c r="D1214" s="1">
        <f>BILANCA!E237</f>
        <v>153111212.74000001</v>
      </c>
      <c r="E1214" s="1">
        <v>0</v>
      </c>
      <c r="F1214" s="1">
        <v>0</v>
      </c>
      <c r="G1214" s="2">
        <f t="shared" si="22"/>
        <v>101872537.52907002</v>
      </c>
      <c r="H1214" s="2">
        <f t="shared" si="23"/>
        <v>0.74999997019767761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130862586.59999999</v>
      </c>
      <c r="D1215" s="1">
        <f>BILANCA!E238</f>
        <v>145607668.22999999</v>
      </c>
      <c r="E1215" s="1">
        <v>0</v>
      </c>
      <c r="F1215" s="1">
        <v>0</v>
      </c>
      <c r="G1215" s="2">
        <f t="shared" si="22"/>
        <v>97922078.149919987</v>
      </c>
      <c r="H1215" s="2">
        <f t="shared" si="23"/>
        <v>0.62999999523162842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131443906.55</v>
      </c>
      <c r="D1216" s="1">
        <f>BILANCA!E239</f>
        <v>145997868.19</v>
      </c>
      <c r="E1216" s="1">
        <v>0</v>
      </c>
      <c r="F1216" s="1">
        <v>0</v>
      </c>
      <c r="G1216" s="2">
        <f t="shared" si="22"/>
        <v>98661436.802690014</v>
      </c>
      <c r="H1216" s="2">
        <f t="shared" si="23"/>
        <v>0.64000000059604645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106268122.52</v>
      </c>
      <c r="D1217" s="1">
        <f>BILANCA!E240</f>
        <v>120821049.16</v>
      </c>
      <c r="E1217" s="1">
        <v>0</v>
      </c>
      <c r="F1217" s="1">
        <v>0</v>
      </c>
      <c r="G1217" s="2">
        <f t="shared" si="22"/>
        <v>81410991.67656</v>
      </c>
      <c r="H1217" s="2">
        <f t="shared" si="23"/>
        <v>0.64000000059604645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25175784.030000001</v>
      </c>
      <c r="D1218" s="1">
        <f>BILANCA!E241</f>
        <v>25176819.030000001</v>
      </c>
      <c r="E1218" s="1">
        <v>0</v>
      </c>
      <c r="F1218" s="1">
        <v>0</v>
      </c>
      <c r="G1218" s="2">
        <f t="shared" si="22"/>
        <v>17749414.191150002</v>
      </c>
      <c r="H1218" s="2">
        <f t="shared" si="23"/>
        <v>6.0000002384185791E-2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581319.94999999995</v>
      </c>
      <c r="D1219" s="1">
        <f>BILANCA!E242</f>
        <v>390199.96</v>
      </c>
      <c r="E1219" s="1">
        <v>0</v>
      </c>
      <c r="F1219" s="1">
        <v>0</v>
      </c>
      <c r="G1219" s="2">
        <f t="shared" si="22"/>
        <v>321365.88931999996</v>
      </c>
      <c r="H1219" s="2">
        <f t="shared" si="23"/>
        <v>9.0000000025611371E-2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581319.94999999995</v>
      </c>
      <c r="D1220" s="1">
        <f>BILANCA!E243</f>
        <v>390199.96</v>
      </c>
      <c r="E1220" s="1">
        <v>0</v>
      </c>
      <c r="F1220" s="1">
        <v>0</v>
      </c>
      <c r="G1220" s="2">
        <f t="shared" si="22"/>
        <v>322727.60918999999</v>
      </c>
      <c r="H1220" s="2">
        <f t="shared" si="23"/>
        <v>9.0000000025611371E-2</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2911971.96</v>
      </c>
      <c r="D1222" s="1">
        <f>BILANCA!E245</f>
        <v>6355656.7399999993</v>
      </c>
      <c r="E1222" s="1">
        <v>0</v>
      </c>
      <c r="F1222" s="1">
        <v>0</v>
      </c>
      <c r="G1222" s="2">
        <f t="shared" si="22"/>
        <v>3733965.2201599996</v>
      </c>
      <c r="H1222" s="2">
        <f t="shared" si="23"/>
        <v>0.30000000074505806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4870328.63</v>
      </c>
      <c r="D1223" s="1">
        <f>BILANCA!E246</f>
        <v>6546776.7299999995</v>
      </c>
      <c r="E1223" s="1">
        <v>0</v>
      </c>
      <c r="F1223" s="1">
        <v>0</v>
      </c>
      <c r="G1223" s="2">
        <f t="shared" si="22"/>
        <v>4311331.7016000003</v>
      </c>
      <c r="H1223" s="2">
        <f t="shared" si="23"/>
        <v>0.64000000059604645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4870328.63</v>
      </c>
      <c r="D1224" s="1">
        <f>BILANCA!E247</f>
        <v>6147863.0499999998</v>
      </c>
      <c r="E1224" s="1">
        <v>0</v>
      </c>
      <c r="F1224" s="1">
        <v>0</v>
      </c>
      <c r="G1224" s="2">
        <f t="shared" si="22"/>
        <v>4137019.1899299994</v>
      </c>
      <c r="H1224" s="2">
        <f t="shared" si="23"/>
        <v>0.41999999992549419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398913.68</v>
      </c>
      <c r="E1225" s="1">
        <v>0</v>
      </c>
      <c r="F1225" s="1">
        <v>0</v>
      </c>
      <c r="G1225" s="2">
        <f t="shared" si="22"/>
        <v>193074.22112</v>
      </c>
      <c r="H1225" s="2">
        <f t="shared" si="23"/>
        <v>0.32000000000698492</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1958356.6700000002</v>
      </c>
      <c r="D1227" s="1">
        <f>BILANCA!E250</f>
        <v>191119.99</v>
      </c>
      <c r="E1227" s="1">
        <v>0</v>
      </c>
      <c r="F1227" s="1">
        <v>0</v>
      </c>
      <c r="G1227" s="2">
        <f t="shared" si="22"/>
        <v>571105.58260000008</v>
      </c>
      <c r="H1227" s="2">
        <f t="shared" si="23"/>
        <v>0.33999999985098839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1634803.08</v>
      </c>
      <c r="D1229" s="1">
        <f>BILANCA!E252</f>
        <v>0</v>
      </c>
      <c r="E1229" s="1">
        <v>0</v>
      </c>
      <c r="F1229" s="1">
        <v>0</v>
      </c>
      <c r="G1229" s="2">
        <f t="shared" si="22"/>
        <v>402161.55768000003</v>
      </c>
      <c r="H1229" s="2">
        <f t="shared" si="23"/>
        <v>8.0000000074505806E-2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323553.59000000003</v>
      </c>
      <c r="D1230" s="1">
        <f>BILANCA!E253</f>
        <v>191119.99</v>
      </c>
      <c r="E1230" s="1">
        <v>0</v>
      </c>
      <c r="F1230" s="1">
        <v>0</v>
      </c>
      <c r="G1230" s="2">
        <f t="shared" si="22"/>
        <v>174331.01179000002</v>
      </c>
      <c r="H1230" s="2">
        <f t="shared" si="23"/>
        <v>0.41999999998370185</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933414.17</v>
      </c>
      <c r="D1232" s="1">
        <f>BILANCA!E255</f>
        <v>1109976.17</v>
      </c>
      <c r="E1232" s="1">
        <v>0</v>
      </c>
      <c r="F1232" s="1">
        <v>0</v>
      </c>
      <c r="G1232" s="2">
        <f t="shared" si="22"/>
        <v>785188.26098999998</v>
      </c>
      <c r="H1232" s="2">
        <f t="shared" si="23"/>
        <v>0.33999999996740371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76257.759999999995</v>
      </c>
      <c r="D1233" s="1">
        <f>BILANCA!E256</f>
        <v>37911.599999999999</v>
      </c>
      <c r="E1233" s="1">
        <v>0</v>
      </c>
      <c r="F1233" s="1">
        <v>0</v>
      </c>
      <c r="G1233" s="2">
        <f t="shared" si="22"/>
        <v>38020.239999999998</v>
      </c>
      <c r="H1233" s="2">
        <f t="shared" si="23"/>
        <v>0.64000000000669388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2273280.4700000002</v>
      </c>
      <c r="D1236" s="1">
        <f>BILANCA!E259</f>
        <v>294274.65999999997</v>
      </c>
      <c r="E1236" s="1">
        <v>0</v>
      </c>
      <c r="F1236" s="1">
        <v>0</v>
      </c>
      <c r="G1236" s="2">
        <f t="shared" si="22"/>
        <v>724042.93687000009</v>
      </c>
      <c r="H1236" s="2">
        <f t="shared" si="23"/>
        <v>0.81000000023050234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2273280.4700000002</v>
      </c>
      <c r="D1237" s="1">
        <f>BILANCA!E260</f>
        <v>294274.65999999997</v>
      </c>
      <c r="E1237" s="1">
        <v>0</v>
      </c>
      <c r="F1237" s="1">
        <v>0</v>
      </c>
      <c r="G1237" s="2">
        <f t="shared" si="22"/>
        <v>726904.76665999996</v>
      </c>
      <c r="H1237" s="2">
        <f t="shared" si="23"/>
        <v>0.81000000023050234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51847.87</v>
      </c>
      <c r="D1239" s="1">
        <f>BILANCA!E263</f>
        <v>59360.67</v>
      </c>
      <c r="E1239" s="1">
        <v>0</v>
      </c>
      <c r="F1239" s="1">
        <v>0</v>
      </c>
      <c r="G1239" s="2">
        <f t="shared" si="22"/>
        <v>43665.71776</v>
      </c>
      <c r="H1239" s="2">
        <f t="shared" si="23"/>
        <v>0.45999999999912689</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582948.06999999995</v>
      </c>
      <c r="D1240" s="1">
        <f>BILANCA!E264</f>
        <v>446782.5</v>
      </c>
      <c r="E1240" s="1">
        <v>0</v>
      </c>
      <c r="F1240" s="1">
        <v>0</v>
      </c>
      <c r="G1240" s="2">
        <f t="shared" si="22"/>
        <v>379463.85898999998</v>
      </c>
      <c r="H1240" s="2">
        <f t="shared" si="23"/>
        <v>0.56999999994877726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677211.56</v>
      </c>
      <c r="D1241" s="1">
        <f>BILANCA!E265</f>
        <v>1008481.07</v>
      </c>
      <c r="E1241" s="1">
        <v>0</v>
      </c>
      <c r="F1241" s="1">
        <v>0</v>
      </c>
      <c r="G1241" s="2">
        <f t="shared" si="22"/>
        <v>695096.81460000004</v>
      </c>
      <c r="H1241" s="2">
        <f t="shared" si="23"/>
        <v>0.5099999998928979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22683.56</v>
      </c>
      <c r="D1242" s="1">
        <f>BILANCA!E266</f>
        <v>41518.300000000003</v>
      </c>
      <c r="E1242" s="1">
        <v>0</v>
      </c>
      <c r="F1242" s="1">
        <v>0</v>
      </c>
      <c r="G1242" s="2">
        <f t="shared" ref="G1242:G1479" si="24">B1242/1000*C1242+B1242/500*D1242</f>
        <v>27381.521440000004</v>
      </c>
      <c r="H1242" s="2">
        <f t="shared" si="23"/>
        <v>0.74000000000160071</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55605.16</v>
      </c>
      <c r="D1243" s="1">
        <f>BILANCA!E267</f>
        <v>19.89</v>
      </c>
      <c r="E1243" s="1">
        <v>0</v>
      </c>
      <c r="F1243" s="1">
        <v>0</v>
      </c>
      <c r="G1243" s="2">
        <f t="shared" si="24"/>
        <v>14467.684400000002</v>
      </c>
      <c r="H1243" s="2">
        <f t="shared" si="23"/>
        <v>0.27000000000349189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385.2</v>
      </c>
      <c r="D1244" s="1">
        <f>BILANCA!E268</f>
        <v>987.16</v>
      </c>
      <c r="E1244" s="1">
        <v>0</v>
      </c>
      <c r="F1244" s="1">
        <v>0</v>
      </c>
      <c r="G1244" s="2">
        <f t="shared" si="24"/>
        <v>615.83471999999995</v>
      </c>
      <c r="H1244" s="2">
        <f t="shared" si="23"/>
        <v>0.3599999999999568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28.74</v>
      </c>
      <c r="E1247" s="1">
        <v>0</v>
      </c>
      <c r="F1247" s="1">
        <v>0</v>
      </c>
      <c r="G1247" s="2">
        <f t="shared" si="24"/>
        <v>15.174720000000001</v>
      </c>
      <c r="H1247" s="2">
        <f t="shared" si="23"/>
        <v>0.26000000000000156</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126690.48</v>
      </c>
      <c r="E1263" s="1">
        <v>0</v>
      </c>
      <c r="F1263" s="1">
        <v>0</v>
      </c>
      <c r="G1263" s="2">
        <f t="shared" si="24"/>
        <v>70946.668799999999</v>
      </c>
      <c r="H1263" s="2">
        <f t="shared" si="23"/>
        <v>0.47999999999592546</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503550.18</v>
      </c>
      <c r="D1264" s="1">
        <f>BILANCA!E288</f>
        <v>556899.54</v>
      </c>
      <c r="E1264" s="1">
        <v>0</v>
      </c>
      <c r="F1264" s="1">
        <v>0</v>
      </c>
      <c r="G1264" s="2">
        <f t="shared" si="24"/>
        <v>454475.1420600001</v>
      </c>
      <c r="H1264" s="2">
        <f t="shared" si="23"/>
        <v>0.63999999995576218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6466.1</v>
      </c>
      <c r="E1265" s="1">
        <v>0</v>
      </c>
      <c r="F1265" s="1">
        <v>0</v>
      </c>
      <c r="G1265" s="2">
        <f t="shared" si="24"/>
        <v>3646.8804</v>
      </c>
      <c r="H1265" s="2">
        <f t="shared" si="23"/>
        <v>0.1000000000003638</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760774.01</v>
      </c>
      <c r="D1266" s="1">
        <f>BILANCA!E290</f>
        <v>110935.37</v>
      </c>
      <c r="E1266" s="1">
        <v>0</v>
      </c>
      <c r="F1266" s="1">
        <v>0</v>
      </c>
      <c r="G1266" s="2">
        <f t="shared" si="24"/>
        <v>278088.46424999996</v>
      </c>
      <c r="H1266" s="2">
        <f t="shared" si="23"/>
        <v>0.38000000000465661</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581319.94999999995</v>
      </c>
      <c r="D1270" s="1">
        <f>BILANCA!E294</f>
        <v>390199.94</v>
      </c>
      <c r="E1270" s="1">
        <v>0</v>
      </c>
      <c r="F1270" s="1">
        <v>0</v>
      </c>
      <c r="G1270" s="2">
        <f t="shared" si="24"/>
        <v>390813.59120999998</v>
      </c>
      <c r="H1270" s="2">
        <f t="shared" si="23"/>
        <v>0.11000000004423782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1750</v>
      </c>
      <c r="E1271" s="1">
        <v>0</v>
      </c>
      <c r="F1271" s="1">
        <v>0</v>
      </c>
      <c r="G1271" s="2">
        <f t="shared" si="24"/>
        <v>1007.9999999999999</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2958.53</v>
      </c>
      <c r="D1273" s="1">
        <f>BILANCA!E297</f>
        <v>4609.46</v>
      </c>
      <c r="E1273" s="1">
        <v>0</v>
      </c>
      <c r="F1273" s="1">
        <v>0</v>
      </c>
      <c r="G1273" s="2">
        <f t="shared" si="24"/>
        <v>3531.4604999999997</v>
      </c>
      <c r="H1273" s="2">
        <f t="shared" si="23"/>
        <v>0.92999999999983629</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11305.04</v>
      </c>
      <c r="D1274" s="1">
        <f>BILANCA!E298</f>
        <v>23738.31</v>
      </c>
      <c r="E1274" s="1">
        <v>0</v>
      </c>
      <c r="F1274" s="1">
        <v>0</v>
      </c>
      <c r="G1274" s="2">
        <f t="shared" si="24"/>
        <v>17105.463060000002</v>
      </c>
      <c r="H1274" s="2">
        <f t="shared" si="23"/>
        <v>0.35000000000218279</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39240.79</v>
      </c>
      <c r="D1275" s="1">
        <f>BILANCA!E299</f>
        <v>6627.01</v>
      </c>
      <c r="E1275" s="1">
        <v>0</v>
      </c>
      <c r="F1275" s="1">
        <v>0</v>
      </c>
      <c r="G1275" s="2">
        <f t="shared" si="24"/>
        <v>15328.484519999998</v>
      </c>
      <c r="H1275" s="2">
        <f t="shared" si="23"/>
        <v>0.21999999999934516</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35582.080000000002</v>
      </c>
      <c r="D1276" s="1">
        <f>BILANCA!E300</f>
        <v>56347.71</v>
      </c>
      <c r="E1276" s="1">
        <v>0</v>
      </c>
      <c r="F1276" s="1">
        <v>0</v>
      </c>
      <c r="G1276" s="2">
        <f t="shared" si="24"/>
        <v>43445.307500000003</v>
      </c>
      <c r="H1276" s="2">
        <f t="shared" si="23"/>
        <v>0.37000000000261934</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1250182.8399999999</v>
      </c>
      <c r="D1299" s="6">
        <f>'RAS-funkcijski'!E5</f>
        <v>1287798.5799999998</v>
      </c>
      <c r="E1299" s="6">
        <v>0</v>
      </c>
      <c r="F1299" s="6">
        <v>0</v>
      </c>
      <c r="G1299" s="7">
        <f t="shared" si="24"/>
        <v>3825.7799999999997</v>
      </c>
      <c r="H1299" s="7">
        <f t="shared" si="23"/>
        <v>0.58000000030733645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189334.75</v>
      </c>
      <c r="D1300" s="1">
        <f>'RAS-funkcijski'!E6</f>
        <v>232702.18</v>
      </c>
      <c r="E1300" s="1">
        <v>0</v>
      </c>
      <c r="F1300" s="1">
        <v>0</v>
      </c>
      <c r="G1300" s="2">
        <f t="shared" si="24"/>
        <v>1309.47822</v>
      </c>
      <c r="H1300" s="2">
        <f t="shared" si="23"/>
        <v>0.42999999999301508</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133481.60000000001</v>
      </c>
      <c r="D1301" s="1">
        <f>'RAS-funkcijski'!E7</f>
        <v>173080.69</v>
      </c>
      <c r="E1301" s="1">
        <v>0</v>
      </c>
      <c r="F1301" s="1">
        <v>0</v>
      </c>
      <c r="G1301" s="2">
        <f t="shared" si="24"/>
        <v>1438.92894</v>
      </c>
      <c r="H1301" s="2">
        <f t="shared" si="23"/>
        <v>0.70999999999185093</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55853.15</v>
      </c>
      <c r="D1302" s="1">
        <f>'RAS-funkcijski'!E8</f>
        <v>59621.49</v>
      </c>
      <c r="E1302" s="1">
        <v>0</v>
      </c>
      <c r="F1302" s="1">
        <v>0</v>
      </c>
      <c r="G1302" s="2">
        <f t="shared" si="24"/>
        <v>700.38452000000007</v>
      </c>
      <c r="H1302" s="2">
        <f t="shared" si="23"/>
        <v>0.63999999999941792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1060848.0899999999</v>
      </c>
      <c r="D1307" s="1">
        <f>'RAS-funkcijski'!E13</f>
        <v>1055096.3999999999</v>
      </c>
      <c r="E1307" s="1">
        <v>0</v>
      </c>
      <c r="F1307" s="1">
        <v>0</v>
      </c>
      <c r="G1307" s="2">
        <f t="shared" si="24"/>
        <v>28539.368009999991</v>
      </c>
      <c r="H1307" s="2">
        <f t="shared" si="23"/>
        <v>0.48999999975785613</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566164.96</v>
      </c>
      <c r="D1308" s="1">
        <f>'RAS-funkcijski'!E14</f>
        <v>541864.61</v>
      </c>
      <c r="E1308" s="1">
        <v>0</v>
      </c>
      <c r="F1308" s="1">
        <v>0</v>
      </c>
      <c r="G1308" s="2">
        <f t="shared" si="24"/>
        <v>16498.941800000001</v>
      </c>
      <c r="H1308" s="2">
        <f t="shared" si="23"/>
        <v>0.43000000005122274</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494683.13</v>
      </c>
      <c r="D1310" s="1">
        <f>'RAS-funkcijski'!E16</f>
        <v>513231.79</v>
      </c>
      <c r="E1310" s="1">
        <v>0</v>
      </c>
      <c r="F1310" s="1">
        <v>0</v>
      </c>
      <c r="G1310" s="2">
        <f t="shared" si="24"/>
        <v>18253.76052</v>
      </c>
      <c r="H1310" s="2">
        <f t="shared" si="23"/>
        <v>0.34000000002561137</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153356.35999999999</v>
      </c>
      <c r="D1322" s="1">
        <f>'RAS-funkcijski'!E28</f>
        <v>190911.48</v>
      </c>
      <c r="E1322" s="1">
        <v>0</v>
      </c>
      <c r="F1322" s="1">
        <v>0</v>
      </c>
      <c r="G1322" s="2">
        <f t="shared" si="24"/>
        <v>12844.303680000001</v>
      </c>
      <c r="H1322" s="2">
        <f t="shared" si="23"/>
        <v>0.83999999999650754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153356.35999999999</v>
      </c>
      <c r="D1324" s="1">
        <f>'RAS-funkcijski'!E30</f>
        <v>190911.48</v>
      </c>
      <c r="E1324" s="1">
        <v>0</v>
      </c>
      <c r="F1324" s="1">
        <v>0</v>
      </c>
      <c r="G1324" s="2">
        <f t="shared" si="24"/>
        <v>13914.662319999999</v>
      </c>
      <c r="H1324" s="2">
        <f t="shared" si="23"/>
        <v>0.83999999999650754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1922192.52</v>
      </c>
      <c r="D1329" s="1">
        <f>'RAS-funkcijski'!E35</f>
        <v>2299047.3800000004</v>
      </c>
      <c r="E1329" s="1">
        <v>0</v>
      </c>
      <c r="F1329" s="1">
        <v>0</v>
      </c>
      <c r="G1329" s="2">
        <f t="shared" si="24"/>
        <v>202128.90568000003</v>
      </c>
      <c r="H1329" s="2">
        <f t="shared" si="23"/>
        <v>0.86000000033527613</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17355.34</v>
      </c>
      <c r="D1330" s="1">
        <f>'RAS-funkcijski'!E36</f>
        <v>16968.900000000001</v>
      </c>
      <c r="E1330" s="1">
        <v>0</v>
      </c>
      <c r="F1330" s="1">
        <v>0</v>
      </c>
      <c r="G1330" s="2">
        <f t="shared" si="24"/>
        <v>1641.3804800000003</v>
      </c>
      <c r="H1330" s="2">
        <f t="shared" si="23"/>
        <v>0.43999999999869033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17355.34</v>
      </c>
      <c r="D1331" s="1">
        <f>'RAS-funkcijski'!E37</f>
        <v>16968.900000000001</v>
      </c>
      <c r="E1331" s="1">
        <v>0</v>
      </c>
      <c r="F1331" s="1">
        <v>0</v>
      </c>
      <c r="G1331" s="2">
        <f t="shared" si="24"/>
        <v>1692.6736200000003</v>
      </c>
      <c r="H1331" s="2">
        <f t="shared" si="23"/>
        <v>0.43999999999869033</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12984.81</v>
      </c>
      <c r="D1333" s="1">
        <f>'RAS-funkcijski'!E39</f>
        <v>24581.58</v>
      </c>
      <c r="E1333" s="1">
        <v>0</v>
      </c>
      <c r="F1333" s="1">
        <v>0</v>
      </c>
      <c r="G1333" s="2">
        <f t="shared" si="24"/>
        <v>2175.1789500000004</v>
      </c>
      <c r="H1333" s="2">
        <f t="shared" si="23"/>
        <v>0.60999999999876309</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12984.81</v>
      </c>
      <c r="D1334" s="1">
        <f>'RAS-funkcijski'!E40</f>
        <v>24581.58</v>
      </c>
      <c r="E1334" s="1">
        <v>0</v>
      </c>
      <c r="F1334" s="1">
        <v>0</v>
      </c>
      <c r="G1334" s="2">
        <f t="shared" si="24"/>
        <v>2237.32692</v>
      </c>
      <c r="H1334" s="2">
        <f t="shared" si="23"/>
        <v>0.60999999999876309</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23123.54</v>
      </c>
      <c r="D1344" s="1">
        <f>'RAS-funkcijski'!E50</f>
        <v>17398.990000000002</v>
      </c>
      <c r="E1344" s="1">
        <v>0</v>
      </c>
      <c r="F1344" s="1">
        <v>0</v>
      </c>
      <c r="G1344" s="2">
        <f t="shared" si="24"/>
        <v>2664.3899200000001</v>
      </c>
      <c r="H1344" s="2">
        <f t="shared" si="27"/>
        <v>0.46999999999752617</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23123.54</v>
      </c>
      <c r="D1347" s="1">
        <f>'RAS-funkcijski'!E53</f>
        <v>17398.990000000002</v>
      </c>
      <c r="E1347" s="1">
        <v>0</v>
      </c>
      <c r="F1347" s="1">
        <v>0</v>
      </c>
      <c r="G1347" s="2">
        <f t="shared" si="24"/>
        <v>2838.1544800000001</v>
      </c>
      <c r="H1347" s="2">
        <f t="shared" si="27"/>
        <v>0.46999999999752617</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1781411.9600000002</v>
      </c>
      <c r="D1348" s="1">
        <f>'RAS-funkcijski'!E54</f>
        <v>2141401.73</v>
      </c>
      <c r="E1348" s="1">
        <v>0</v>
      </c>
      <c r="F1348" s="1">
        <v>0</v>
      </c>
      <c r="G1348" s="2">
        <f t="shared" si="24"/>
        <v>303210.77100000001</v>
      </c>
      <c r="H1348" s="2">
        <f t="shared" si="27"/>
        <v>0.30999999982304871</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1730867.1</v>
      </c>
      <c r="D1349" s="1">
        <f>'RAS-funkcijski'!E55</f>
        <v>2114959.2999999998</v>
      </c>
      <c r="E1349" s="1">
        <v>0</v>
      </c>
      <c r="F1349" s="1">
        <v>0</v>
      </c>
      <c r="G1349" s="2">
        <f t="shared" si="24"/>
        <v>304000.07069999998</v>
      </c>
      <c r="H1349" s="2">
        <f t="shared" si="27"/>
        <v>0.39999999990686774</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50544.86</v>
      </c>
      <c r="D1351" s="1">
        <f>'RAS-funkcijski'!E57</f>
        <v>26442.43</v>
      </c>
      <c r="E1351" s="1">
        <v>0</v>
      </c>
      <c r="F1351" s="1">
        <v>0</v>
      </c>
      <c r="G1351" s="2">
        <f t="shared" si="24"/>
        <v>5481.7751599999992</v>
      </c>
      <c r="H1351" s="2">
        <f t="shared" si="27"/>
        <v>0.56999999999970896</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2666.39</v>
      </c>
      <c r="D1354" s="1">
        <f>'RAS-funkcijski'!E60</f>
        <v>2735.71</v>
      </c>
      <c r="E1354" s="1">
        <v>0</v>
      </c>
      <c r="F1354" s="1">
        <v>0</v>
      </c>
      <c r="G1354" s="2">
        <f t="shared" si="24"/>
        <v>455.71735999999999</v>
      </c>
      <c r="H1354" s="2">
        <f t="shared" si="27"/>
        <v>0.67999999999983629</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64226.07</v>
      </c>
      <c r="D1355" s="1">
        <f>'RAS-funkcijski'!E61</f>
        <v>83380.5</v>
      </c>
      <c r="E1355" s="1">
        <v>0</v>
      </c>
      <c r="F1355" s="1">
        <v>0</v>
      </c>
      <c r="G1355" s="2">
        <f t="shared" si="24"/>
        <v>13166.262990000001</v>
      </c>
      <c r="H1355" s="2">
        <f t="shared" si="27"/>
        <v>0.56999999999970896</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64226.07</v>
      </c>
      <c r="D1358" s="1">
        <f>'RAS-funkcijski'!E64</f>
        <v>83380.5</v>
      </c>
      <c r="E1358" s="1">
        <v>0</v>
      </c>
      <c r="F1358" s="1">
        <v>0</v>
      </c>
      <c r="G1358" s="2">
        <f t="shared" si="24"/>
        <v>13859.224200000001</v>
      </c>
      <c r="H1358" s="2">
        <f t="shared" si="27"/>
        <v>0.56999999999970896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20424.41</v>
      </c>
      <c r="D1368" s="1">
        <f>'RAS-funkcijski'!E74</f>
        <v>12579.97</v>
      </c>
      <c r="E1368" s="1">
        <v>0</v>
      </c>
      <c r="F1368" s="1">
        <v>0</v>
      </c>
      <c r="G1368" s="2">
        <f t="shared" si="24"/>
        <v>3190.9045000000001</v>
      </c>
      <c r="H1368" s="2">
        <f t="shared" si="27"/>
        <v>0.44000000000050932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2850617.5900000003</v>
      </c>
      <c r="D1369" s="1">
        <f>'RAS-funkcijski'!E75</f>
        <v>2554504.94</v>
      </c>
      <c r="E1369" s="1">
        <v>0</v>
      </c>
      <c r="F1369" s="1">
        <v>0</v>
      </c>
      <c r="G1369" s="2">
        <f t="shared" si="24"/>
        <v>565133.55036999995</v>
      </c>
      <c r="H1369" s="2">
        <f t="shared" si="27"/>
        <v>0.46999999973922968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572522.28</v>
      </c>
      <c r="D1370" s="1">
        <f>'RAS-funkcijski'!E76</f>
        <v>271983.40000000002</v>
      </c>
      <c r="E1370" s="1">
        <v>0</v>
      </c>
      <c r="F1370" s="1">
        <v>0</v>
      </c>
      <c r="G1370" s="2">
        <f t="shared" si="24"/>
        <v>80387.213759999999</v>
      </c>
      <c r="H1370" s="2">
        <f t="shared" si="27"/>
        <v>0.68000000005122274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2235934.88</v>
      </c>
      <c r="D1371" s="1">
        <f>'RAS-funkcijski'!E77</f>
        <v>2225261.5</v>
      </c>
      <c r="E1371" s="1">
        <v>0</v>
      </c>
      <c r="F1371" s="1">
        <v>0</v>
      </c>
      <c r="G1371" s="2">
        <f t="shared" si="24"/>
        <v>488111.42524000001</v>
      </c>
      <c r="H1371" s="2">
        <f t="shared" si="27"/>
        <v>0.62000000011175871</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34197.06</v>
      </c>
      <c r="D1372" s="1">
        <f>'RAS-funkcijski'!E78</f>
        <v>34795.99</v>
      </c>
      <c r="E1372" s="1">
        <v>0</v>
      </c>
      <c r="F1372" s="1">
        <v>0</v>
      </c>
      <c r="G1372" s="2">
        <f t="shared" si="24"/>
        <v>7680.3889599999984</v>
      </c>
      <c r="H1372" s="2">
        <f t="shared" si="27"/>
        <v>6.9999999999708962E-2</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7963.37</v>
      </c>
      <c r="D1373" s="1">
        <f>'RAS-funkcijski'!E79</f>
        <v>22464.05</v>
      </c>
      <c r="E1373" s="1">
        <v>0</v>
      </c>
      <c r="F1373" s="1">
        <v>0</v>
      </c>
      <c r="G1373" s="2">
        <f t="shared" si="24"/>
        <v>3966.8602499999997</v>
      </c>
      <c r="H1373" s="2">
        <f t="shared" si="27"/>
        <v>0.41999999999916326</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1973171.33</v>
      </c>
      <c r="D1376" s="1">
        <f>'RAS-funkcijski'!E82</f>
        <v>1307260.1100000001</v>
      </c>
      <c r="E1376" s="1">
        <v>0</v>
      </c>
      <c r="F1376" s="1">
        <v>0</v>
      </c>
      <c r="G1376" s="2">
        <f t="shared" si="24"/>
        <v>357839.94090000005</v>
      </c>
      <c r="H1376" s="2">
        <f t="shared" si="27"/>
        <v>0.44000000017695129</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22836.38</v>
      </c>
      <c r="D1377" s="1">
        <f>'RAS-funkcijski'!E83</f>
        <v>14490.77</v>
      </c>
      <c r="E1377" s="1">
        <v>0</v>
      </c>
      <c r="F1377" s="1">
        <v>0</v>
      </c>
      <c r="G1377" s="2">
        <f t="shared" si="24"/>
        <v>4093.6156799999999</v>
      </c>
      <c r="H1377" s="2">
        <f t="shared" si="27"/>
        <v>0.61000000000058208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998325.87</v>
      </c>
      <c r="D1378" s="1">
        <f>'RAS-funkcijski'!E84</f>
        <v>645918.11</v>
      </c>
      <c r="E1378" s="1">
        <v>0</v>
      </c>
      <c r="F1378" s="1">
        <v>0</v>
      </c>
      <c r="G1378" s="2">
        <f t="shared" si="24"/>
        <v>183212.96720000001</v>
      </c>
      <c r="H1378" s="2">
        <f t="shared" si="27"/>
        <v>0.23999999999068677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103133.8</v>
      </c>
      <c r="D1379" s="1">
        <f>'RAS-funkcijski'!E85</f>
        <v>110093.38</v>
      </c>
      <c r="E1379" s="1">
        <v>0</v>
      </c>
      <c r="F1379" s="1">
        <v>0</v>
      </c>
      <c r="G1379" s="2">
        <f t="shared" si="24"/>
        <v>26188.965360000002</v>
      </c>
      <c r="H1379" s="2">
        <f t="shared" si="27"/>
        <v>0.58000000000174623</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397871.07</v>
      </c>
      <c r="D1380" s="1">
        <f>'RAS-funkcijski'!E86</f>
        <v>199270.66</v>
      </c>
      <c r="E1380" s="1">
        <v>0</v>
      </c>
      <c r="F1380" s="1">
        <v>0</v>
      </c>
      <c r="G1380" s="2">
        <f t="shared" si="24"/>
        <v>65305.815979999999</v>
      </c>
      <c r="H1380" s="2">
        <f t="shared" si="27"/>
        <v>0.41000000000349246</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451004.21</v>
      </c>
      <c r="D1382" s="1">
        <f>'RAS-funkcijski'!E88</f>
        <v>337487.19</v>
      </c>
      <c r="E1382" s="1">
        <v>0</v>
      </c>
      <c r="F1382" s="1">
        <v>0</v>
      </c>
      <c r="G1382" s="2">
        <f t="shared" si="24"/>
        <v>94582.201560000016</v>
      </c>
      <c r="H1382" s="2">
        <f t="shared" si="27"/>
        <v>0.40000000002328306</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29210.03</v>
      </c>
      <c r="D1383" s="1">
        <f>'RAS-funkcijski'!E89</f>
        <v>27084.23</v>
      </c>
      <c r="E1383" s="1">
        <v>0</v>
      </c>
      <c r="F1383" s="1">
        <v>0</v>
      </c>
      <c r="G1383" s="2">
        <f t="shared" si="24"/>
        <v>7087.1716500000002</v>
      </c>
      <c r="H1383" s="2">
        <f t="shared" si="27"/>
        <v>0.25999999999839929</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29210.03</v>
      </c>
      <c r="D1398" s="1">
        <f>'RAS-funkcijski'!E104</f>
        <v>27084.23</v>
      </c>
      <c r="E1398" s="1">
        <v>0</v>
      </c>
      <c r="F1398" s="1">
        <v>0</v>
      </c>
      <c r="G1398" s="2">
        <f t="shared" si="24"/>
        <v>8337.8490000000002</v>
      </c>
      <c r="H1398" s="2">
        <f t="shared" si="27"/>
        <v>0.25999999999839929</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1313437.6900000002</v>
      </c>
      <c r="D1401" s="1">
        <f>'RAS-funkcijski'!E107</f>
        <v>1009423.5</v>
      </c>
      <c r="E1401" s="1">
        <v>0</v>
      </c>
      <c r="F1401" s="1">
        <v>0</v>
      </c>
      <c r="G1401" s="2">
        <f t="shared" si="24"/>
        <v>343225.32306999998</v>
      </c>
      <c r="H1401" s="2">
        <f t="shared" si="27"/>
        <v>0.80999999982304871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709986.33</v>
      </c>
      <c r="D1402" s="1">
        <f>'RAS-funkcijski'!E108</f>
        <v>385952.34</v>
      </c>
      <c r="E1402" s="1">
        <v>0</v>
      </c>
      <c r="F1402" s="1">
        <v>0</v>
      </c>
      <c r="G1402" s="2">
        <f t="shared" si="24"/>
        <v>154116.66503999999</v>
      </c>
      <c r="H1402" s="2">
        <f t="shared" si="27"/>
        <v>0.66999999998370185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466365.02</v>
      </c>
      <c r="D1403" s="1">
        <f>'RAS-funkcijski'!E109</f>
        <v>410333.68</v>
      </c>
      <c r="E1403" s="1">
        <v>0</v>
      </c>
      <c r="F1403" s="1">
        <v>0</v>
      </c>
      <c r="G1403" s="2">
        <f t="shared" si="24"/>
        <v>135138.39989999999</v>
      </c>
      <c r="H1403" s="2">
        <f t="shared" si="27"/>
        <v>0.34000000002561137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29501.81</v>
      </c>
      <c r="D1404" s="1">
        <f>'RAS-funkcijski'!E110</f>
        <v>40156.57</v>
      </c>
      <c r="E1404" s="1">
        <v>0</v>
      </c>
      <c r="F1404" s="1">
        <v>0</v>
      </c>
      <c r="G1404" s="2">
        <f t="shared" si="24"/>
        <v>11640.384699999999</v>
      </c>
      <c r="H1404" s="2">
        <f t="shared" si="27"/>
        <v>0.61999999999898137</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6187.5</v>
      </c>
      <c r="E1405" s="1">
        <v>0</v>
      </c>
      <c r="F1405" s="1">
        <v>0</v>
      </c>
      <c r="G1405" s="2">
        <f t="shared" si="24"/>
        <v>1324.125</v>
      </c>
      <c r="H1405" s="2">
        <f t="shared" si="27"/>
        <v>0.5</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107584.53</v>
      </c>
      <c r="D1407" s="1">
        <f>'RAS-funkcijski'!E113</f>
        <v>166793.41</v>
      </c>
      <c r="E1407" s="1">
        <v>0</v>
      </c>
      <c r="F1407" s="1">
        <v>0</v>
      </c>
      <c r="G1407" s="2">
        <f t="shared" si="24"/>
        <v>48087.677150000003</v>
      </c>
      <c r="H1407" s="2">
        <f t="shared" si="27"/>
        <v>0.88000000000465661</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642950.32000000007</v>
      </c>
      <c r="D1408" s="1">
        <f>'RAS-funkcijski'!E114</f>
        <v>602398.42000000004</v>
      </c>
      <c r="E1408" s="1">
        <v>0</v>
      </c>
      <c r="F1408" s="1">
        <v>0</v>
      </c>
      <c r="G1408" s="2">
        <f t="shared" si="24"/>
        <v>203252.18760000003</v>
      </c>
      <c r="H1408" s="2">
        <f t="shared" si="27"/>
        <v>0.7400000001071021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464411.38</v>
      </c>
      <c r="D1409" s="1">
        <f>'RAS-funkcijski'!E115</f>
        <v>398669.80000000005</v>
      </c>
      <c r="E1409" s="1">
        <v>0</v>
      </c>
      <c r="F1409" s="1">
        <v>0</v>
      </c>
      <c r="G1409" s="2">
        <f t="shared" si="24"/>
        <v>140054.35878000001</v>
      </c>
      <c r="H1409" s="2">
        <f t="shared" si="27"/>
        <v>0.57999999995809048</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415122.1</v>
      </c>
      <c r="D1410" s="1">
        <f>'RAS-funkcijski'!E116</f>
        <v>353943.78</v>
      </c>
      <c r="E1410" s="1">
        <v>0</v>
      </c>
      <c r="F1410" s="1">
        <v>0</v>
      </c>
      <c r="G1410" s="2">
        <f t="shared" si="24"/>
        <v>125777.08192000001</v>
      </c>
      <c r="H1410" s="2">
        <f t="shared" si="27"/>
        <v>0.31999999994877726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49289.279999999999</v>
      </c>
      <c r="D1411" s="1">
        <f>'RAS-funkcijski'!E117</f>
        <v>44726.02</v>
      </c>
      <c r="E1411" s="1">
        <v>0</v>
      </c>
      <c r="F1411" s="1">
        <v>0</v>
      </c>
      <c r="G1411" s="2">
        <f t="shared" si="24"/>
        <v>15677.76916</v>
      </c>
      <c r="H1411" s="2">
        <f t="shared" si="27"/>
        <v>0.29999999999563443</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3981.68</v>
      </c>
      <c r="D1412" s="1">
        <f>'RAS-funkcijski'!E118</f>
        <v>0</v>
      </c>
      <c r="E1412" s="1">
        <v>0</v>
      </c>
      <c r="F1412" s="1">
        <v>0</v>
      </c>
      <c r="G1412" s="2">
        <f t="shared" si="24"/>
        <v>453.91152</v>
      </c>
      <c r="H1412" s="2">
        <f t="shared" si="27"/>
        <v>0.32000000000016371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3981.68</v>
      </c>
      <c r="D1414" s="1">
        <f>'RAS-funkcijski'!E120</f>
        <v>0</v>
      </c>
      <c r="E1414" s="1">
        <v>0</v>
      </c>
      <c r="F1414" s="1">
        <v>0</v>
      </c>
      <c r="G1414" s="2">
        <f t="shared" si="24"/>
        <v>461.87488000000002</v>
      </c>
      <c r="H1414" s="2">
        <f t="shared" si="27"/>
        <v>0.32000000000016371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109288.87</v>
      </c>
      <c r="D1420" s="1">
        <f>'RAS-funkcijski'!E126</f>
        <v>138678.10999999999</v>
      </c>
      <c r="E1420" s="1">
        <v>0</v>
      </c>
      <c r="F1420" s="1">
        <v>0</v>
      </c>
      <c r="G1420" s="2">
        <f t="shared" si="24"/>
        <v>47170.700979999994</v>
      </c>
      <c r="H1420" s="2">
        <f t="shared" si="27"/>
        <v>0.23999999999068677</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65268.39</v>
      </c>
      <c r="D1422" s="1">
        <f>'RAS-funkcijski'!E128</f>
        <v>65050.51</v>
      </c>
      <c r="E1422" s="1">
        <v>0</v>
      </c>
      <c r="F1422" s="1">
        <v>0</v>
      </c>
      <c r="G1422" s="2">
        <f t="shared" si="24"/>
        <v>24225.806840000001</v>
      </c>
      <c r="H1422" s="2">
        <f t="shared" si="27"/>
        <v>0.87999999999738066</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270590.68</v>
      </c>
      <c r="D1423" s="1">
        <f>'RAS-funkcijski'!E129</f>
        <v>310694.05</v>
      </c>
      <c r="E1423" s="1">
        <v>0</v>
      </c>
      <c r="F1423" s="1">
        <v>0</v>
      </c>
      <c r="G1423" s="2">
        <f t="shared" si="24"/>
        <v>111497.3475</v>
      </c>
      <c r="H1423" s="2">
        <f t="shared" si="27"/>
        <v>0.36999999999534339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35351.39</v>
      </c>
      <c r="D1424" s="1">
        <f>'RAS-funkcijski'!E130</f>
        <v>38896.33</v>
      </c>
      <c r="E1424" s="1">
        <v>0</v>
      </c>
      <c r="F1424" s="1">
        <v>0</v>
      </c>
      <c r="G1424" s="2">
        <f t="shared" si="24"/>
        <v>14256.150300000001</v>
      </c>
      <c r="H1424" s="2">
        <f t="shared" si="27"/>
        <v>0.72000000000116415</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16157.15</v>
      </c>
      <c r="D1425" s="1">
        <f>'RAS-funkcijski'!E131</f>
        <v>15980</v>
      </c>
      <c r="E1425" s="1">
        <v>0</v>
      </c>
      <c r="F1425" s="1">
        <v>0</v>
      </c>
      <c r="G1425" s="2">
        <f t="shared" si="24"/>
        <v>6110.8780500000003</v>
      </c>
      <c r="H1425" s="2">
        <f t="shared" si="27"/>
        <v>0.1499999999996362</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19194.240000000002</v>
      </c>
      <c r="D1426" s="1">
        <f>'RAS-funkcijski'!E132</f>
        <v>22916.33</v>
      </c>
      <c r="E1426" s="1">
        <v>0</v>
      </c>
      <c r="F1426" s="1">
        <v>0</v>
      </c>
      <c r="G1426" s="2">
        <f t="shared" si="24"/>
        <v>8323.4432000000015</v>
      </c>
      <c r="H1426" s="2">
        <f t="shared" si="27"/>
        <v>0.57000000000334694</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70449.27</v>
      </c>
      <c r="D1427" s="1">
        <f>'RAS-funkcijski'!E133</f>
        <v>76174.899999999994</v>
      </c>
      <c r="E1427" s="1">
        <v>0</v>
      </c>
      <c r="F1427" s="1">
        <v>0</v>
      </c>
      <c r="G1427" s="2">
        <f t="shared" si="24"/>
        <v>28741.080029999997</v>
      </c>
      <c r="H1427" s="2">
        <f t="shared" si="27"/>
        <v>0.3700000000098953</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131185.13</v>
      </c>
      <c r="D1429" s="1">
        <f>'RAS-funkcijski'!E135</f>
        <v>139025.62</v>
      </c>
      <c r="E1429" s="1">
        <v>0</v>
      </c>
      <c r="F1429" s="1">
        <v>0</v>
      </c>
      <c r="G1429" s="2">
        <f t="shared" si="24"/>
        <v>53609.964470000006</v>
      </c>
      <c r="H1429" s="2">
        <f t="shared" si="27"/>
        <v>0.51000000000931323</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15817.11</v>
      </c>
      <c r="D1431" s="1">
        <f>'RAS-funkcijski'!E137</f>
        <v>14504.2</v>
      </c>
      <c r="E1431" s="1">
        <v>0</v>
      </c>
      <c r="F1431" s="1">
        <v>0</v>
      </c>
      <c r="G1431" s="2">
        <f t="shared" si="24"/>
        <v>5961.7928300000003</v>
      </c>
      <c r="H1431" s="2">
        <f t="shared" si="27"/>
        <v>0.31000000000130967</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17787.78</v>
      </c>
      <c r="D1434" s="1">
        <f>'RAS-funkcijski'!E140</f>
        <v>42093</v>
      </c>
      <c r="E1434" s="1">
        <v>0</v>
      </c>
      <c r="F1434" s="1">
        <v>0</v>
      </c>
      <c r="G1434" s="2">
        <f t="shared" si="24"/>
        <v>13868.434080000001</v>
      </c>
      <c r="H1434" s="2">
        <f t="shared" si="27"/>
        <v>0.22000000000116415</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10405709.360000001</v>
      </c>
      <c r="D1435" s="13">
        <f>'RAS-funkcijski'!E141</f>
        <v>9589122.6900000032</v>
      </c>
      <c r="E1435" s="13">
        <v>0</v>
      </c>
      <c r="F1435" s="13">
        <v>0</v>
      </c>
      <c r="G1435" s="14">
        <f t="shared" si="24"/>
        <v>4053001.7993800016</v>
      </c>
      <c r="H1435" s="14">
        <f t="shared" si="27"/>
        <v>0.66999999806284904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12231797.140000001</v>
      </c>
      <c r="D1436" s="6">
        <f>'P-VRIO'!E5</f>
        <v>62020.47</v>
      </c>
      <c r="E1436" s="6">
        <v>0</v>
      </c>
      <c r="F1436" s="6">
        <v>0</v>
      </c>
      <c r="G1436" s="7">
        <f t="shared" si="24"/>
        <v>12355.838080000001</v>
      </c>
      <c r="H1436" s="7">
        <f t="shared" si="27"/>
        <v>0.6100000005972106</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12231797.140000001</v>
      </c>
      <c r="D1453" s="1">
        <f>'P-VRIO'!E22</f>
        <v>62020.47</v>
      </c>
      <c r="E1453" s="1">
        <v>0</v>
      </c>
      <c r="F1453" s="1">
        <v>0</v>
      </c>
      <c r="G1453" s="2">
        <f t="shared" si="24"/>
        <v>222405.08544</v>
      </c>
      <c r="H1453" s="2">
        <f t="shared" si="27"/>
        <v>0.6100000005972106</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12231797.140000001</v>
      </c>
      <c r="D1454" s="1">
        <f>'P-VRIO'!E23</f>
        <v>61749.99</v>
      </c>
      <c r="E1454" s="1">
        <v>0</v>
      </c>
      <c r="F1454" s="1">
        <v>0</v>
      </c>
      <c r="G1454" s="2">
        <f t="shared" si="24"/>
        <v>234750.64528</v>
      </c>
      <c r="H1454" s="2">
        <f t="shared" si="27"/>
        <v>0.15000000059808372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12230431.25</v>
      </c>
      <c r="D1455" s="1">
        <f>'P-VRIO'!E24</f>
        <v>46239.839999999997</v>
      </c>
      <c r="E1455" s="1">
        <v>0</v>
      </c>
      <c r="F1455" s="1">
        <v>0</v>
      </c>
      <c r="G1455" s="2">
        <f t="shared" si="24"/>
        <v>246458.21859999999</v>
      </c>
      <c r="H1455" s="2">
        <f t="shared" si="27"/>
        <v>0.41000000000349246</v>
      </c>
      <c r="I1455" s="10">
        <f t="shared" ref="I1455:I1460" si="30">G1455*H1455</f>
        <v>101047.86962686075</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1365.89</v>
      </c>
      <c r="D1456" s="1">
        <f>'P-VRIO'!E25</f>
        <v>15510.15</v>
      </c>
      <c r="E1456" s="1">
        <v>0</v>
      </c>
      <c r="F1456" s="1">
        <v>0</v>
      </c>
      <c r="G1456" s="2">
        <f t="shared" si="24"/>
        <v>680.10998999999993</v>
      </c>
      <c r="H1456" s="2">
        <f t="shared" si="27"/>
        <v>0.25999999999953616</v>
      </c>
      <c r="I1456" s="10">
        <f t="shared" si="30"/>
        <v>176.82859739968453</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270.48</v>
      </c>
      <c r="E1461" s="1">
        <v>0</v>
      </c>
      <c r="F1461" s="1">
        <v>0</v>
      </c>
      <c r="G1461" s="2">
        <f t="shared" si="24"/>
        <v>14.064960000000001</v>
      </c>
      <c r="H1461" s="2">
        <f t="shared" si="27"/>
        <v>0.48000000000001819</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1.51</v>
      </c>
      <c r="E1466" s="1">
        <v>0</v>
      </c>
      <c r="F1466" s="1">
        <v>0</v>
      </c>
      <c r="G1466" s="2">
        <f t="shared" si="24"/>
        <v>9.3619999999999995E-2</v>
      </c>
      <c r="H1466" s="2">
        <f t="shared" si="27"/>
        <v>0.49</v>
      </c>
      <c r="I1466" s="10">
        <f t="shared" si="31"/>
        <v>4.5873799999999999E-2</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268.97000000000003</v>
      </c>
      <c r="E1467" s="1">
        <v>0</v>
      </c>
      <c r="F1467" s="1">
        <v>0</v>
      </c>
      <c r="G1467" s="2">
        <f t="shared" si="24"/>
        <v>17.214080000000003</v>
      </c>
      <c r="H1467" s="2">
        <f t="shared" si="27"/>
        <v>2.9999999999972715E-2</v>
      </c>
      <c r="I1467" s="10">
        <f t="shared" si="31"/>
        <v>0.51642239999953043</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1845644.14</v>
      </c>
      <c r="D1480" s="6"/>
      <c r="E1480" s="6">
        <v>0</v>
      </c>
      <c r="F1480" s="6">
        <v>0</v>
      </c>
      <c r="G1480" s="7">
        <f t="shared" ref="G1480:G1580" si="34">B1480/1000*C1480</f>
        <v>1845.6441399999999</v>
      </c>
      <c r="H1480" s="7">
        <f t="shared" ref="H1480:H1580" si="35">ABS(C1480-ROUND(C1480,0))</f>
        <v>0.13999999989755452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9945106.4900000002</v>
      </c>
      <c r="D1481" s="1">
        <v>0</v>
      </c>
      <c r="E1481" s="1">
        <v>0</v>
      </c>
      <c r="F1481" s="1">
        <v>0</v>
      </c>
      <c r="G1481" s="2">
        <f t="shared" si="34"/>
        <v>19890.21298</v>
      </c>
      <c r="H1481" s="2">
        <f t="shared" si="35"/>
        <v>0.49000000022351742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5669939.6600000001</v>
      </c>
      <c r="D1483" s="1">
        <v>0</v>
      </c>
      <c r="E1483" s="1">
        <v>0</v>
      </c>
      <c r="F1483" s="1">
        <v>0</v>
      </c>
      <c r="G1483" s="2">
        <f t="shared" si="34"/>
        <v>22679.75864</v>
      </c>
      <c r="H1483" s="2">
        <f t="shared" si="35"/>
        <v>0.33999999985098839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519249.78</v>
      </c>
      <c r="D1484" s="1">
        <v>0</v>
      </c>
      <c r="E1484" s="1">
        <v>0</v>
      </c>
      <c r="F1484" s="1">
        <v>0</v>
      </c>
      <c r="G1484" s="2">
        <f t="shared" si="34"/>
        <v>2596.2489</v>
      </c>
      <c r="H1484" s="2">
        <f t="shared" si="35"/>
        <v>0.21999999997206032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2593297.88</v>
      </c>
      <c r="D1485" s="1">
        <v>0</v>
      </c>
      <c r="E1485" s="1">
        <v>0</v>
      </c>
      <c r="F1485" s="1">
        <v>0</v>
      </c>
      <c r="G1485" s="2">
        <f t="shared" si="34"/>
        <v>15559.78728</v>
      </c>
      <c r="H1485" s="2">
        <f t="shared" si="35"/>
        <v>0.12000000011175871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14536.45</v>
      </c>
      <c r="D1486" s="1">
        <v>0</v>
      </c>
      <c r="E1486" s="1">
        <v>0</v>
      </c>
      <c r="F1486" s="1">
        <v>0</v>
      </c>
      <c r="G1486" s="2">
        <f t="shared" si="34"/>
        <v>101.75515</v>
      </c>
      <c r="H1486" s="2">
        <f t="shared" si="35"/>
        <v>0.4500000000007276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671183.28</v>
      </c>
      <c r="D1489" s="1">
        <v>0</v>
      </c>
      <c r="E1489" s="1">
        <v>0</v>
      </c>
      <c r="F1489" s="1">
        <v>0</v>
      </c>
      <c r="G1489" s="2">
        <f t="shared" si="34"/>
        <v>6711.8328000000001</v>
      </c>
      <c r="H1489" s="2">
        <f t="shared" si="35"/>
        <v>0.28000000002793968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9518.89</v>
      </c>
      <c r="D1490" s="1">
        <v>0</v>
      </c>
      <c r="E1490" s="1">
        <v>0</v>
      </c>
      <c r="F1490" s="1">
        <v>0</v>
      </c>
      <c r="G1490" s="2">
        <f t="shared" si="34"/>
        <v>104.70778999999999</v>
      </c>
      <c r="H1490" s="2">
        <f t="shared" si="35"/>
        <v>0.11000000000058208</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1862153.38</v>
      </c>
      <c r="D1491" s="1">
        <v>0</v>
      </c>
      <c r="E1491" s="1">
        <v>0</v>
      </c>
      <c r="F1491" s="1">
        <v>0</v>
      </c>
      <c r="G1491" s="2">
        <f t="shared" si="34"/>
        <v>22345.840560000001</v>
      </c>
      <c r="H1491" s="2">
        <f t="shared" si="35"/>
        <v>0.37999999988824129</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4073259.07</v>
      </c>
      <c r="D1492" s="1">
        <v>0</v>
      </c>
      <c r="E1492" s="1">
        <v>0</v>
      </c>
      <c r="F1492" s="1">
        <v>0</v>
      </c>
      <c r="G1492" s="2">
        <f t="shared" si="34"/>
        <v>52952.367909999994</v>
      </c>
      <c r="H1492" s="2">
        <f t="shared" si="35"/>
        <v>6.9999999832361937E-2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201907.76</v>
      </c>
      <c r="D1493" s="1">
        <v>0</v>
      </c>
      <c r="E1493" s="1">
        <v>0</v>
      </c>
      <c r="F1493" s="1">
        <v>0</v>
      </c>
      <c r="G1493" s="2">
        <f t="shared" si="34"/>
        <v>2826.7086400000003</v>
      </c>
      <c r="H1493" s="2">
        <f t="shared" si="35"/>
        <v>0.23999999999068677</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201907.76</v>
      </c>
      <c r="D1497" s="1">
        <v>0</v>
      </c>
      <c r="E1497" s="1">
        <v>0</v>
      </c>
      <c r="F1497" s="1">
        <v>0</v>
      </c>
      <c r="G1497" s="2">
        <f t="shared" si="34"/>
        <v>3634.33968</v>
      </c>
      <c r="H1497" s="2">
        <f t="shared" si="35"/>
        <v>0.23999999999068677</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10599559.199999999</v>
      </c>
      <c r="D1499" s="1">
        <v>0</v>
      </c>
      <c r="E1499" s="1">
        <v>0</v>
      </c>
      <c r="F1499" s="1">
        <v>0</v>
      </c>
      <c r="G1499" s="2">
        <f t="shared" si="34"/>
        <v>211991.18399999998</v>
      </c>
      <c r="H1499" s="2">
        <f t="shared" si="35"/>
        <v>0.19999999925494194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5489899.8200000003</v>
      </c>
      <c r="D1501" s="1">
        <v>0</v>
      </c>
      <c r="E1501" s="1">
        <v>0</v>
      </c>
      <c r="F1501" s="1">
        <v>0</v>
      </c>
      <c r="G1501" s="2">
        <f t="shared" si="34"/>
        <v>120777.79604</v>
      </c>
      <c r="H1501" s="2">
        <f t="shared" si="35"/>
        <v>0.17999999970197678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510996.1</v>
      </c>
      <c r="D1502" s="1">
        <v>0</v>
      </c>
      <c r="E1502" s="1">
        <v>0</v>
      </c>
      <c r="F1502" s="1">
        <v>0</v>
      </c>
      <c r="G1502" s="2">
        <f t="shared" si="34"/>
        <v>11752.9103</v>
      </c>
      <c r="H1502" s="2">
        <f t="shared" si="35"/>
        <v>9.9999999976716936E-2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2395612.4</v>
      </c>
      <c r="D1503" s="1">
        <v>0</v>
      </c>
      <c r="E1503" s="1">
        <v>0</v>
      </c>
      <c r="F1503" s="1">
        <v>0</v>
      </c>
      <c r="G1503" s="2">
        <f t="shared" si="34"/>
        <v>57494.6976</v>
      </c>
      <c r="H1503" s="2">
        <f t="shared" si="35"/>
        <v>0.39999999990686774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14730.67</v>
      </c>
      <c r="D1504" s="1">
        <v>0</v>
      </c>
      <c r="E1504" s="1">
        <v>0</v>
      </c>
      <c r="F1504" s="1">
        <v>0</v>
      </c>
      <c r="G1504" s="2">
        <f t="shared" si="34"/>
        <v>368.26675</v>
      </c>
      <c r="H1504" s="2">
        <f t="shared" si="35"/>
        <v>0.32999999999992724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1496.51</v>
      </c>
      <c r="D1505" s="1">
        <v>0</v>
      </c>
      <c r="E1505" s="1">
        <v>0</v>
      </c>
      <c r="F1505" s="1">
        <v>0</v>
      </c>
      <c r="G1505" s="2">
        <f t="shared" si="34"/>
        <v>38.909259999999996</v>
      </c>
      <c r="H1505" s="2">
        <f t="shared" si="35"/>
        <v>0.49000000000000909</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669774.44999999995</v>
      </c>
      <c r="D1507" s="1">
        <v>0</v>
      </c>
      <c r="E1507" s="1">
        <v>0</v>
      </c>
      <c r="F1507" s="1">
        <v>0</v>
      </c>
      <c r="G1507" s="2">
        <f t="shared" si="34"/>
        <v>18753.684600000001</v>
      </c>
      <c r="H1507" s="2">
        <f t="shared" si="35"/>
        <v>0.44999999995343387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1897289.69</v>
      </c>
      <c r="D1509" s="1">
        <v>0</v>
      </c>
      <c r="E1509" s="1">
        <v>0</v>
      </c>
      <c r="F1509" s="1">
        <v>0</v>
      </c>
      <c r="G1509" s="2">
        <f t="shared" si="34"/>
        <v>56918.690699999999</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4716631.6100000003</v>
      </c>
      <c r="D1510" s="1">
        <v>0</v>
      </c>
      <c r="E1510" s="1">
        <v>0</v>
      </c>
      <c r="F1510" s="1">
        <v>0</v>
      </c>
      <c r="G1510" s="2">
        <f t="shared" si="34"/>
        <v>146215.57991</v>
      </c>
      <c r="H1510" s="2">
        <f t="shared" si="35"/>
        <v>0.38999999966472387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393027.77</v>
      </c>
      <c r="D1511" s="1">
        <v>0</v>
      </c>
      <c r="E1511" s="1">
        <v>0</v>
      </c>
      <c r="F1511" s="1">
        <v>0</v>
      </c>
      <c r="G1511" s="2">
        <f t="shared" si="34"/>
        <v>12576.888640000001</v>
      </c>
      <c r="H1511" s="2">
        <f t="shared" si="35"/>
        <v>0.22999999998137355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393027.77</v>
      </c>
      <c r="D1515" s="1">
        <v>0</v>
      </c>
      <c r="E1515" s="1">
        <v>0</v>
      </c>
      <c r="F1515" s="1">
        <v>0</v>
      </c>
      <c r="G1515" s="2">
        <f t="shared" si="34"/>
        <v>14148.99972</v>
      </c>
      <c r="H1515" s="2">
        <f t="shared" si="35"/>
        <v>0.22999999998137355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1191191.4300000016</v>
      </c>
      <c r="D1517" s="1">
        <v>0</v>
      </c>
      <c r="E1517" s="1">
        <v>0</v>
      </c>
      <c r="F1517" s="1">
        <v>0</v>
      </c>
      <c r="G1517" s="2">
        <f t="shared" si="34"/>
        <v>45265.274340000062</v>
      </c>
      <c r="H1517" s="2">
        <f t="shared" si="35"/>
        <v>0.43000000156462193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133156.56</v>
      </c>
      <c r="D1518" s="1">
        <v>0</v>
      </c>
      <c r="E1518" s="1">
        <v>0</v>
      </c>
      <c r="F1518" s="1">
        <v>0</v>
      </c>
      <c r="G1518" s="2">
        <f t="shared" si="34"/>
        <v>5193.1058400000002</v>
      </c>
      <c r="H1518" s="2">
        <f t="shared" si="35"/>
        <v>0.44000000000232831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126690.45999999999</v>
      </c>
      <c r="D1524" s="1">
        <v>0</v>
      </c>
      <c r="E1524" s="1">
        <v>0</v>
      </c>
      <c r="F1524" s="1">
        <v>0</v>
      </c>
      <c r="G1524" s="2">
        <f t="shared" si="34"/>
        <v>5701.0706999999993</v>
      </c>
      <c r="H1524" s="2">
        <f t="shared" si="35"/>
        <v>0.45999999999185093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110152.01</v>
      </c>
      <c r="D1530" s="1">
        <v>0</v>
      </c>
      <c r="E1530" s="1">
        <v>0</v>
      </c>
      <c r="F1530" s="1">
        <v>0</v>
      </c>
      <c r="G1530" s="2">
        <f t="shared" si="34"/>
        <v>5617.7525099999993</v>
      </c>
      <c r="H1530" s="2">
        <f t="shared" si="35"/>
        <v>9.9999999947613105E-3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110152.01</v>
      </c>
      <c r="D1531" s="1">
        <v>0</v>
      </c>
      <c r="E1531" s="1">
        <v>0</v>
      </c>
      <c r="F1531" s="1">
        <v>0</v>
      </c>
      <c r="G1531" s="2">
        <f t="shared" si="34"/>
        <v>5727.9045199999991</v>
      </c>
      <c r="H1531" s="2">
        <f t="shared" si="35"/>
        <v>9.9999999947613105E-3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13538.45</v>
      </c>
      <c r="D1550" s="1">
        <v>0</v>
      </c>
      <c r="E1550" s="1">
        <v>0</v>
      </c>
      <c r="F1550" s="1">
        <v>0</v>
      </c>
      <c r="G1550" s="2">
        <f t="shared" si="34"/>
        <v>961.22994999999992</v>
      </c>
      <c r="H1550" s="2">
        <f t="shared" si="35"/>
        <v>0.4500000000007276</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13538.45</v>
      </c>
      <c r="D1551" s="1">
        <v>0</v>
      </c>
      <c r="E1551" s="1">
        <v>0</v>
      </c>
      <c r="F1551" s="1">
        <v>0</v>
      </c>
      <c r="G1551" s="2">
        <f t="shared" si="34"/>
        <v>974.76839999999993</v>
      </c>
      <c r="H1551" s="2">
        <f t="shared" si="35"/>
        <v>0.4500000000007276</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3000</v>
      </c>
      <c r="D1560" s="1">
        <v>0</v>
      </c>
      <c r="E1560" s="1">
        <v>0</v>
      </c>
      <c r="F1560" s="1">
        <v>0</v>
      </c>
      <c r="G1560" s="2">
        <f t="shared" si="34"/>
        <v>243</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3000</v>
      </c>
      <c r="D1561" s="1">
        <v>0</v>
      </c>
      <c r="E1561" s="1">
        <v>0</v>
      </c>
      <c r="F1561" s="1">
        <v>0</v>
      </c>
      <c r="G1561" s="2">
        <f t="shared" si="34"/>
        <v>246</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6466.0999999999995</v>
      </c>
      <c r="D1565" s="1">
        <v>0</v>
      </c>
      <c r="E1565" s="1">
        <v>0</v>
      </c>
      <c r="F1565" s="1">
        <v>0</v>
      </c>
      <c r="G1565" s="2">
        <f t="shared" si="34"/>
        <v>556.08459999999991</v>
      </c>
      <c r="H1565" s="2">
        <f t="shared" si="35"/>
        <v>9.9999999999454303E-2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6200.65</v>
      </c>
      <c r="D1566" s="1">
        <v>0</v>
      </c>
      <c r="E1566" s="1">
        <v>0</v>
      </c>
      <c r="F1566" s="1">
        <v>0</v>
      </c>
      <c r="G1566" s="2">
        <f t="shared" si="34"/>
        <v>539.45654999999988</v>
      </c>
      <c r="H1566" s="2">
        <f t="shared" si="35"/>
        <v>0.3500000000003638</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265.45</v>
      </c>
      <c r="D1569" s="1">
        <v>0</v>
      </c>
      <c r="E1569" s="1">
        <v>0</v>
      </c>
      <c r="F1569" s="1">
        <v>0</v>
      </c>
      <c r="G1569" s="2">
        <f t="shared" si="34"/>
        <v>23.890499999999999</v>
      </c>
      <c r="H1569" s="2">
        <f t="shared" si="35"/>
        <v>0.44999999999998863</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1058034.8700000001</v>
      </c>
      <c r="D1576" s="1">
        <v>0</v>
      </c>
      <c r="E1576" s="1">
        <v>0</v>
      </c>
      <c r="F1576" s="1">
        <v>0</v>
      </c>
      <c r="G1576" s="2">
        <f t="shared" si="34"/>
        <v>102629.38239000001</v>
      </c>
      <c r="H1576" s="2">
        <f t="shared" si="35"/>
        <v>0.12999999988824129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556899.54</v>
      </c>
      <c r="D1578" s="1">
        <v>0</v>
      </c>
      <c r="E1578" s="1">
        <v>0</v>
      </c>
      <c r="F1578" s="1">
        <v>0</v>
      </c>
      <c r="G1578" s="2">
        <f t="shared" si="34"/>
        <v>55133.054460000007</v>
      </c>
      <c r="H1578" s="2">
        <f t="shared" si="35"/>
        <v>0.4599999999627471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110935.37</v>
      </c>
      <c r="D1579" s="1">
        <v>0</v>
      </c>
      <c r="E1579" s="1">
        <v>0</v>
      </c>
      <c r="F1579" s="1">
        <v>0</v>
      </c>
      <c r="G1579" s="2">
        <f t="shared" si="34"/>
        <v>11093.537</v>
      </c>
      <c r="H1579" s="2">
        <f t="shared" si="35"/>
        <v>0.36999999999534339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390199.96</v>
      </c>
      <c r="D1580" s="13">
        <v>0</v>
      </c>
      <c r="E1580" s="13">
        <v>0</v>
      </c>
      <c r="F1580" s="13">
        <v>0</v>
      </c>
      <c r="G1580" s="14">
        <f t="shared" si="34"/>
        <v>39410.195960000005</v>
      </c>
      <c r="H1580" s="14">
        <f t="shared" si="35"/>
        <v>3.9999999979045242E-2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3315</v>
      </c>
      <c r="B1" s="385"/>
      <c r="C1" s="385"/>
    </row>
    <row r="2" spans="1:17" ht="33" customHeight="1" x14ac:dyDescent="0.2">
      <c r="A2" s="386" t="s">
        <v>3316</v>
      </c>
      <c r="B2" s="387"/>
      <c r="C2" s="379"/>
      <c r="D2" s="4"/>
      <c r="E2" s="4"/>
      <c r="F2" s="4"/>
      <c r="G2" s="4"/>
      <c r="H2" s="4"/>
      <c r="I2" s="4"/>
      <c r="J2" s="4"/>
      <c r="K2" s="4"/>
      <c r="L2" s="4"/>
      <c r="M2" s="4"/>
      <c r="N2" s="4"/>
      <c r="O2" s="4"/>
      <c r="P2" s="4"/>
      <c r="Q2" s="4"/>
    </row>
    <row r="3" spans="1:17" ht="18.75" customHeight="1" x14ac:dyDescent="0.2">
      <c r="A3" s="301" t="s">
        <v>3317</v>
      </c>
      <c r="B3" s="388" t="s">
        <v>3318</v>
      </c>
      <c r="C3" s="379"/>
      <c r="D3" s="4"/>
      <c r="E3" s="4"/>
      <c r="F3" s="4"/>
      <c r="G3" s="4"/>
      <c r="H3" s="4"/>
      <c r="I3" s="4"/>
      <c r="J3" s="4"/>
      <c r="K3" s="4"/>
      <c r="L3" s="4"/>
      <c r="M3" s="4"/>
      <c r="N3" s="4"/>
      <c r="O3" s="4"/>
      <c r="P3" s="4"/>
      <c r="Q3" s="4"/>
    </row>
    <row r="4" spans="1:17" ht="37.5" hidden="1" customHeight="1" x14ac:dyDescent="0.2">
      <c r="A4" s="302" t="s">
        <v>3319</v>
      </c>
      <c r="B4" s="378" t="s">
        <v>3320</v>
      </c>
      <c r="C4" s="379"/>
      <c r="D4" s="4"/>
      <c r="E4" s="4"/>
      <c r="F4" s="4"/>
      <c r="G4" s="4"/>
      <c r="H4" s="4"/>
      <c r="I4" s="4"/>
      <c r="J4" s="4"/>
      <c r="K4" s="4"/>
      <c r="L4" s="4"/>
      <c r="M4" s="4"/>
      <c r="N4" s="4"/>
      <c r="O4" s="4"/>
      <c r="P4" s="4"/>
      <c r="Q4" s="4"/>
    </row>
    <row r="5" spans="1:17" ht="48" hidden="1" customHeight="1" x14ac:dyDescent="0.2">
      <c r="A5" s="302" t="s">
        <v>3319</v>
      </c>
      <c r="B5" s="378" t="s">
        <v>3321</v>
      </c>
      <c r="C5" s="379"/>
      <c r="D5" s="4"/>
      <c r="E5" s="4"/>
      <c r="F5" s="4"/>
      <c r="G5" s="4"/>
      <c r="H5" s="4"/>
      <c r="I5" s="4"/>
      <c r="J5" s="4"/>
      <c r="K5" s="4"/>
      <c r="L5" s="4"/>
      <c r="M5" s="4"/>
      <c r="N5" s="4"/>
      <c r="O5" s="4"/>
      <c r="P5" s="4"/>
      <c r="Q5" s="4"/>
    </row>
    <row r="6" spans="1:17" ht="59.25" hidden="1" customHeight="1" x14ac:dyDescent="0.2">
      <c r="A6" s="302" t="s">
        <v>3319</v>
      </c>
      <c r="B6" s="378" t="s">
        <v>3322</v>
      </c>
      <c r="C6" s="379"/>
      <c r="D6" s="4"/>
      <c r="E6" s="4"/>
      <c r="F6" s="4"/>
      <c r="G6" s="4"/>
      <c r="H6" s="4"/>
      <c r="I6" s="4"/>
      <c r="J6" s="4"/>
      <c r="K6" s="4"/>
      <c r="L6" s="4"/>
      <c r="M6" s="4"/>
      <c r="N6" s="4"/>
      <c r="O6" s="4"/>
      <c r="P6" s="4"/>
      <c r="Q6" s="4"/>
    </row>
    <row r="7" spans="1:17" ht="48" hidden="1" customHeight="1" x14ac:dyDescent="0.2">
      <c r="A7" s="302" t="s">
        <v>3323</v>
      </c>
      <c r="B7" s="378" t="s">
        <v>3324</v>
      </c>
      <c r="C7" s="379"/>
      <c r="D7" s="4"/>
      <c r="E7" s="4"/>
      <c r="F7" s="4"/>
      <c r="G7" s="4"/>
      <c r="H7" s="4"/>
      <c r="I7" s="4"/>
      <c r="J7" s="4"/>
      <c r="K7" s="4"/>
      <c r="L7" s="4"/>
      <c r="M7" s="4"/>
      <c r="N7" s="4"/>
      <c r="O7" s="4"/>
      <c r="P7" s="4"/>
      <c r="Q7" s="4"/>
    </row>
    <row r="8" spans="1:17" ht="41.25" hidden="1" customHeight="1" x14ac:dyDescent="0.2">
      <c r="A8" s="302" t="s">
        <v>3325</v>
      </c>
      <c r="B8" s="378" t="s">
        <v>3326</v>
      </c>
      <c r="C8" s="379"/>
      <c r="D8" s="4"/>
      <c r="E8" s="4"/>
      <c r="F8" s="4"/>
      <c r="G8" s="4"/>
      <c r="H8" s="4"/>
      <c r="I8" s="4"/>
      <c r="J8" s="4"/>
      <c r="K8" s="4"/>
      <c r="L8" s="4"/>
      <c r="M8" s="4"/>
      <c r="N8" s="4"/>
      <c r="O8" s="4"/>
      <c r="P8" s="4"/>
      <c r="Q8" s="4"/>
    </row>
    <row r="9" spans="1:17" ht="59.25" hidden="1" customHeight="1" x14ac:dyDescent="0.2">
      <c r="A9" s="302" t="s">
        <v>3327</v>
      </c>
      <c r="B9" s="378" t="s">
        <v>3328</v>
      </c>
      <c r="C9" s="379"/>
      <c r="D9" s="4"/>
      <c r="E9" s="4"/>
      <c r="F9" s="4"/>
      <c r="G9" s="4"/>
      <c r="H9" s="4"/>
      <c r="I9" s="4"/>
      <c r="J9" s="4"/>
      <c r="K9" s="4"/>
      <c r="L9" s="4"/>
      <c r="M9" s="4"/>
      <c r="N9" s="4"/>
      <c r="O9" s="4"/>
      <c r="P9" s="4"/>
      <c r="Q9" s="4"/>
    </row>
    <row r="10" spans="1:17" ht="61.5" hidden="1" customHeight="1" x14ac:dyDescent="0.2">
      <c r="A10" s="302" t="s">
        <v>3327</v>
      </c>
      <c r="B10" s="378" t="s">
        <v>3329</v>
      </c>
      <c r="C10" s="379"/>
      <c r="D10" s="4"/>
      <c r="E10" s="4"/>
      <c r="F10" s="4"/>
      <c r="G10" s="4"/>
      <c r="H10" s="4"/>
      <c r="I10" s="4"/>
      <c r="J10" s="4"/>
      <c r="K10" s="4"/>
      <c r="L10" s="4"/>
      <c r="M10" s="4"/>
      <c r="N10" s="4"/>
      <c r="O10" s="4"/>
      <c r="P10" s="4"/>
      <c r="Q10" s="4"/>
    </row>
    <row r="11" spans="1:17" ht="43.5" hidden="1" customHeight="1" x14ac:dyDescent="0.2">
      <c r="A11" s="302" t="s">
        <v>3327</v>
      </c>
      <c r="B11" s="378" t="s">
        <v>3330</v>
      </c>
      <c r="C11" s="379"/>
      <c r="D11" s="4"/>
      <c r="E11" s="4"/>
      <c r="F11" s="4"/>
      <c r="G11" s="4"/>
      <c r="H11" s="4"/>
      <c r="I11" s="4"/>
      <c r="J11" s="4"/>
      <c r="K11" s="4"/>
      <c r="L11" s="4"/>
      <c r="M11" s="4"/>
      <c r="N11" s="4"/>
      <c r="O11" s="4"/>
      <c r="P11" s="4"/>
      <c r="Q11" s="4"/>
    </row>
    <row r="12" spans="1:17" ht="27.75" hidden="1" customHeight="1" x14ac:dyDescent="0.2">
      <c r="A12" s="302" t="s">
        <v>3331</v>
      </c>
      <c r="B12" s="378" t="s">
        <v>3332</v>
      </c>
      <c r="C12" s="379"/>
      <c r="D12" s="4"/>
      <c r="E12" s="4"/>
      <c r="F12" s="4"/>
      <c r="G12" s="4"/>
      <c r="H12" s="4"/>
      <c r="I12" s="4"/>
      <c r="J12" s="4"/>
      <c r="K12" s="4"/>
      <c r="L12" s="4"/>
      <c r="M12" s="4"/>
      <c r="N12" s="4"/>
      <c r="O12" s="4"/>
      <c r="P12" s="4"/>
      <c r="Q12" s="4"/>
    </row>
    <row r="13" spans="1:17" ht="27.75" hidden="1" customHeight="1" x14ac:dyDescent="0.2">
      <c r="A13" s="302" t="s">
        <v>3333</v>
      </c>
      <c r="B13" s="378" t="s">
        <v>3334</v>
      </c>
      <c r="C13" s="379"/>
      <c r="D13" s="4"/>
      <c r="E13" s="4"/>
      <c r="F13" s="4"/>
      <c r="G13" s="4"/>
      <c r="H13" s="4"/>
      <c r="I13" s="4"/>
      <c r="J13" s="4"/>
      <c r="K13" s="4"/>
      <c r="L13" s="4"/>
      <c r="M13" s="4"/>
      <c r="N13" s="4"/>
      <c r="O13" s="4"/>
      <c r="P13" s="4"/>
      <c r="Q13" s="4"/>
    </row>
    <row r="14" spans="1:17" ht="45.75" hidden="1" customHeight="1" x14ac:dyDescent="0.2">
      <c r="A14" s="302" t="s">
        <v>3335</v>
      </c>
      <c r="B14" s="378" t="s">
        <v>3336</v>
      </c>
      <c r="C14" s="379"/>
      <c r="D14" s="4"/>
      <c r="E14" s="4"/>
      <c r="F14" s="4"/>
      <c r="G14" s="4"/>
      <c r="H14" s="4"/>
      <c r="I14" s="4"/>
      <c r="J14" s="4"/>
      <c r="K14" s="4"/>
      <c r="L14" s="4"/>
      <c r="M14" s="4"/>
      <c r="N14" s="4"/>
      <c r="O14" s="4"/>
      <c r="P14" s="4"/>
      <c r="Q14" s="4"/>
    </row>
    <row r="15" spans="1:17" ht="45.75" hidden="1" customHeight="1" x14ac:dyDescent="0.2">
      <c r="A15" s="302" t="s">
        <v>3337</v>
      </c>
      <c r="B15" s="378" t="s">
        <v>3338</v>
      </c>
      <c r="C15" s="379"/>
      <c r="D15" s="4"/>
      <c r="E15" s="4"/>
      <c r="F15" s="4"/>
      <c r="G15" s="4"/>
      <c r="H15" s="4"/>
      <c r="I15" s="4"/>
      <c r="J15" s="4"/>
      <c r="K15" s="4"/>
      <c r="L15" s="4"/>
      <c r="M15" s="4"/>
      <c r="N15" s="4"/>
      <c r="O15" s="4"/>
      <c r="P15" s="4"/>
      <c r="Q15" s="4"/>
    </row>
    <row r="16" spans="1:17" ht="51" hidden="1" customHeight="1" x14ac:dyDescent="0.2">
      <c r="A16" s="302" t="s">
        <v>3339</v>
      </c>
      <c r="B16" s="378" t="s">
        <v>3340</v>
      </c>
      <c r="C16" s="379"/>
      <c r="D16" s="4"/>
      <c r="E16" s="4"/>
      <c r="F16" s="4"/>
      <c r="G16" s="4"/>
      <c r="H16" s="4"/>
      <c r="I16" s="4"/>
      <c r="J16" s="4"/>
      <c r="K16" s="4"/>
      <c r="L16" s="4"/>
      <c r="M16" s="4"/>
      <c r="N16" s="4"/>
      <c r="O16" s="4"/>
      <c r="P16" s="4"/>
      <c r="Q16" s="4"/>
    </row>
    <row r="17" spans="1:17" ht="27.75" hidden="1" customHeight="1" x14ac:dyDescent="0.2">
      <c r="A17" s="302" t="s">
        <v>3341</v>
      </c>
      <c r="B17" s="378" t="s">
        <v>3342</v>
      </c>
      <c r="C17" s="379"/>
      <c r="D17" s="4"/>
      <c r="E17" s="4"/>
      <c r="F17" s="4"/>
      <c r="G17" s="4"/>
      <c r="H17" s="4"/>
      <c r="I17" s="4"/>
      <c r="J17" s="4"/>
      <c r="K17" s="4"/>
      <c r="L17" s="4"/>
      <c r="M17" s="4"/>
      <c r="N17" s="4"/>
      <c r="O17" s="4"/>
      <c r="P17" s="4"/>
      <c r="Q17" s="4"/>
    </row>
    <row r="18" spans="1:17" ht="27.75" hidden="1" customHeight="1" x14ac:dyDescent="0.2">
      <c r="A18" s="302" t="s">
        <v>3343</v>
      </c>
      <c r="B18" s="378" t="s">
        <v>3344</v>
      </c>
      <c r="C18" s="379"/>
      <c r="D18" s="4"/>
      <c r="E18" s="4"/>
      <c r="F18" s="4"/>
      <c r="G18" s="4"/>
      <c r="H18" s="4"/>
      <c r="I18" s="4"/>
      <c r="J18" s="4"/>
      <c r="K18" s="4"/>
      <c r="L18" s="4"/>
      <c r="M18" s="4"/>
      <c r="N18" s="4"/>
      <c r="O18" s="4"/>
      <c r="P18" s="4"/>
      <c r="Q18" s="4"/>
    </row>
    <row r="19" spans="1:17" ht="45" hidden="1" customHeight="1" x14ac:dyDescent="0.2">
      <c r="A19" s="302" t="s">
        <v>3343</v>
      </c>
      <c r="B19" s="378" t="s">
        <v>3345</v>
      </c>
      <c r="C19" s="379"/>
      <c r="D19" s="4"/>
      <c r="E19" s="4"/>
      <c r="F19" s="4"/>
      <c r="G19" s="4"/>
      <c r="H19" s="4"/>
      <c r="I19" s="4"/>
      <c r="J19" s="4"/>
      <c r="K19" s="4"/>
      <c r="L19" s="4"/>
      <c r="M19" s="4"/>
      <c r="N19" s="4"/>
      <c r="O19" s="4"/>
      <c r="P19" s="4"/>
      <c r="Q19" s="4"/>
    </row>
    <row r="20" spans="1:17" ht="45" hidden="1" customHeight="1" x14ac:dyDescent="0.2">
      <c r="A20" s="302" t="s">
        <v>3346</v>
      </c>
      <c r="B20" s="378" t="s">
        <v>3347</v>
      </c>
      <c r="C20" s="379"/>
      <c r="D20" s="4"/>
      <c r="E20" s="4"/>
      <c r="F20" s="4"/>
      <c r="G20" s="4"/>
      <c r="H20" s="4"/>
      <c r="I20" s="4"/>
      <c r="J20" s="4"/>
      <c r="K20" s="4"/>
      <c r="L20" s="4"/>
      <c r="M20" s="4"/>
      <c r="N20" s="4"/>
      <c r="O20" s="4"/>
      <c r="P20" s="4"/>
      <c r="Q20" s="4"/>
    </row>
    <row r="21" spans="1:17" ht="30" hidden="1" customHeight="1" x14ac:dyDescent="0.2">
      <c r="A21" s="302" t="s">
        <v>3348</v>
      </c>
      <c r="B21" s="378" t="s">
        <v>3349</v>
      </c>
      <c r="C21" s="379"/>
      <c r="D21" s="4"/>
      <c r="E21" s="4"/>
      <c r="F21" s="4"/>
      <c r="G21" s="4"/>
      <c r="H21" s="4"/>
      <c r="I21" s="4"/>
      <c r="J21" s="4"/>
      <c r="K21" s="4"/>
      <c r="L21" s="4"/>
      <c r="M21" s="4"/>
      <c r="N21" s="4"/>
      <c r="O21" s="4"/>
      <c r="P21" s="4"/>
      <c r="Q21" s="4"/>
    </row>
    <row r="22" spans="1:17" ht="30" hidden="1" customHeight="1" x14ac:dyDescent="0.2">
      <c r="A22" s="302" t="s">
        <v>3350</v>
      </c>
      <c r="B22" s="378" t="s">
        <v>3351</v>
      </c>
      <c r="C22" s="379"/>
      <c r="D22" s="4"/>
      <c r="E22" s="4"/>
      <c r="F22" s="4"/>
      <c r="G22" s="4"/>
      <c r="H22" s="4"/>
      <c r="I22" s="4"/>
      <c r="J22" s="4"/>
      <c r="K22" s="4"/>
      <c r="L22" s="4"/>
      <c r="M22" s="4"/>
      <c r="N22" s="4"/>
      <c r="O22" s="4"/>
      <c r="P22" s="4"/>
      <c r="Q22" s="4"/>
    </row>
    <row r="23" spans="1:17" ht="30" hidden="1" customHeight="1" x14ac:dyDescent="0.2">
      <c r="A23" s="302" t="s">
        <v>3352</v>
      </c>
      <c r="B23" s="378" t="s">
        <v>3353</v>
      </c>
      <c r="C23" s="379"/>
      <c r="D23" s="4"/>
      <c r="E23" s="4"/>
      <c r="F23" s="4"/>
      <c r="G23" s="4"/>
      <c r="H23" s="4"/>
      <c r="I23" s="4"/>
      <c r="J23" s="4"/>
      <c r="K23" s="4"/>
      <c r="L23" s="4"/>
      <c r="M23" s="4"/>
      <c r="N23" s="4"/>
      <c r="O23" s="4"/>
      <c r="P23" s="4"/>
      <c r="Q23" s="4"/>
    </row>
    <row r="24" spans="1:17" ht="30" hidden="1" customHeight="1" x14ac:dyDescent="0.2">
      <c r="A24" s="302" t="s">
        <v>3354</v>
      </c>
      <c r="B24" s="378" t="s">
        <v>3355</v>
      </c>
      <c r="C24" s="379"/>
      <c r="D24" s="4"/>
      <c r="E24" s="4"/>
      <c r="F24" s="4"/>
      <c r="G24" s="4"/>
      <c r="H24" s="4"/>
      <c r="I24" s="4"/>
      <c r="J24" s="4"/>
      <c r="K24" s="4"/>
      <c r="L24" s="4"/>
      <c r="M24" s="4"/>
      <c r="N24" s="4"/>
      <c r="O24" s="4"/>
      <c r="P24" s="4"/>
      <c r="Q24" s="4"/>
    </row>
    <row r="25" spans="1:17" ht="30" hidden="1" customHeight="1" x14ac:dyDescent="0.2">
      <c r="A25" s="302" t="s">
        <v>3356</v>
      </c>
      <c r="B25" s="378" t="s">
        <v>3357</v>
      </c>
      <c r="C25" s="379"/>
      <c r="D25" s="4"/>
      <c r="E25" s="4"/>
      <c r="F25" s="4"/>
      <c r="G25" s="4"/>
      <c r="H25" s="4"/>
      <c r="I25" s="4"/>
      <c r="J25" s="4"/>
      <c r="K25" s="4"/>
      <c r="L25" s="4"/>
      <c r="M25" s="4"/>
      <c r="N25" s="4"/>
      <c r="O25" s="4"/>
      <c r="P25" s="4"/>
      <c r="Q25" s="4"/>
    </row>
    <row r="26" spans="1:17" ht="30" hidden="1" customHeight="1" x14ac:dyDescent="0.2">
      <c r="A26" s="302" t="s">
        <v>3358</v>
      </c>
      <c r="B26" s="378" t="s">
        <v>3359</v>
      </c>
      <c r="C26" s="379"/>
      <c r="D26" s="4"/>
      <c r="E26" s="4"/>
      <c r="F26" s="4"/>
      <c r="G26" s="4"/>
      <c r="H26" s="4"/>
      <c r="I26" s="4"/>
      <c r="J26" s="4"/>
      <c r="K26" s="4"/>
      <c r="L26" s="4"/>
      <c r="M26" s="4"/>
      <c r="N26" s="4"/>
      <c r="O26" s="4"/>
      <c r="P26" s="4"/>
      <c r="Q26" s="4"/>
    </row>
    <row r="27" spans="1:17" ht="70.5" hidden="1" customHeight="1" x14ac:dyDescent="0.2">
      <c r="A27" s="302" t="s">
        <v>3360</v>
      </c>
      <c r="B27" s="378" t="s">
        <v>3361</v>
      </c>
      <c r="C27" s="379"/>
      <c r="D27" s="4"/>
      <c r="E27" s="4"/>
      <c r="F27" s="4"/>
      <c r="G27" s="4"/>
      <c r="H27" s="4"/>
      <c r="I27" s="4"/>
      <c r="J27" s="4"/>
      <c r="K27" s="4"/>
      <c r="L27" s="4"/>
      <c r="M27" s="4"/>
      <c r="N27" s="4"/>
      <c r="O27" s="4"/>
      <c r="P27" s="4"/>
      <c r="Q27" s="4"/>
    </row>
    <row r="28" spans="1:17" ht="48" hidden="1" customHeight="1" x14ac:dyDescent="0.2">
      <c r="A28" s="302" t="s">
        <v>3362</v>
      </c>
      <c r="B28" s="378" t="s">
        <v>3363</v>
      </c>
      <c r="C28" s="379"/>
      <c r="D28" s="4"/>
      <c r="E28" s="4"/>
      <c r="F28" s="4"/>
      <c r="G28" s="4"/>
      <c r="H28" s="4"/>
      <c r="I28" s="4"/>
      <c r="J28" s="4"/>
      <c r="K28" s="4"/>
      <c r="L28" s="4"/>
      <c r="M28" s="4"/>
      <c r="N28" s="4"/>
      <c r="O28" s="4"/>
      <c r="P28" s="4"/>
      <c r="Q28" s="4"/>
    </row>
    <row r="29" spans="1:17" ht="100.5" hidden="1" customHeight="1" x14ac:dyDescent="0.2">
      <c r="A29" s="302" t="s">
        <v>3364</v>
      </c>
      <c r="B29" s="378" t="s">
        <v>3365</v>
      </c>
      <c r="C29" s="379"/>
      <c r="D29" s="4"/>
      <c r="E29" s="4"/>
      <c r="F29" s="4"/>
      <c r="G29" s="4"/>
      <c r="H29" s="4"/>
      <c r="I29" s="4"/>
      <c r="J29" s="4"/>
      <c r="K29" s="4"/>
      <c r="L29" s="4"/>
      <c r="M29" s="4"/>
      <c r="N29" s="4"/>
      <c r="O29" s="4"/>
      <c r="P29" s="4"/>
      <c r="Q29" s="4"/>
    </row>
    <row r="30" spans="1:17" ht="45" hidden="1" customHeight="1" x14ac:dyDescent="0.2">
      <c r="A30" s="302" t="s">
        <v>3366</v>
      </c>
      <c r="B30" s="378" t="s">
        <v>3367</v>
      </c>
      <c r="C30" s="379"/>
      <c r="D30" s="4"/>
      <c r="E30" s="4"/>
      <c r="F30" s="4"/>
      <c r="G30" s="4"/>
      <c r="H30" s="4"/>
      <c r="I30" s="4"/>
      <c r="J30" s="4"/>
      <c r="K30" s="4"/>
      <c r="L30" s="4"/>
      <c r="M30" s="4"/>
      <c r="N30" s="4"/>
      <c r="O30" s="4"/>
      <c r="P30" s="4"/>
      <c r="Q30" s="4"/>
    </row>
    <row r="31" spans="1:17" ht="45" hidden="1" customHeight="1" x14ac:dyDescent="0.2">
      <c r="A31" s="302" t="s">
        <v>3368</v>
      </c>
      <c r="B31" s="378" t="s">
        <v>3369</v>
      </c>
      <c r="C31" s="379"/>
      <c r="D31" s="4"/>
      <c r="E31" s="4"/>
      <c r="F31" s="4"/>
      <c r="G31" s="4"/>
      <c r="H31" s="4"/>
      <c r="I31" s="4"/>
      <c r="J31" s="4"/>
      <c r="K31" s="4"/>
      <c r="L31" s="4"/>
      <c r="M31" s="4"/>
      <c r="N31" s="4"/>
      <c r="O31" s="4"/>
      <c r="P31" s="4"/>
      <c r="Q31" s="4"/>
    </row>
    <row r="32" spans="1:17" ht="45" hidden="1" customHeight="1" x14ac:dyDescent="0.2">
      <c r="A32" s="302" t="s">
        <v>3370</v>
      </c>
      <c r="B32" s="378" t="s">
        <v>3371</v>
      </c>
      <c r="C32" s="379"/>
      <c r="D32" s="4"/>
      <c r="E32" s="4"/>
      <c r="F32" s="4"/>
      <c r="G32" s="4"/>
      <c r="H32" s="4"/>
      <c r="I32" s="4"/>
      <c r="J32" s="4"/>
      <c r="K32" s="4"/>
      <c r="L32" s="4"/>
      <c r="M32" s="4"/>
      <c r="N32" s="4"/>
      <c r="O32" s="4"/>
      <c r="P32" s="4"/>
      <c r="Q32" s="4"/>
    </row>
    <row r="33" spans="1:17" ht="72" hidden="1" customHeight="1" x14ac:dyDescent="0.2">
      <c r="A33" s="302" t="s">
        <v>3372</v>
      </c>
      <c r="B33" s="378" t="s">
        <v>3373</v>
      </c>
      <c r="C33" s="379"/>
      <c r="D33" s="4"/>
      <c r="E33" s="4"/>
      <c r="F33" s="4"/>
      <c r="G33" s="4"/>
      <c r="H33" s="4"/>
      <c r="I33" s="4"/>
      <c r="J33" s="4"/>
      <c r="K33" s="4"/>
      <c r="L33" s="4"/>
      <c r="M33" s="4"/>
      <c r="N33" s="4"/>
      <c r="O33" s="4"/>
      <c r="P33" s="4"/>
      <c r="Q33" s="4"/>
    </row>
    <row r="34" spans="1:17" ht="79.5" hidden="1" customHeight="1" x14ac:dyDescent="0.2">
      <c r="A34" s="302" t="s">
        <v>3374</v>
      </c>
      <c r="B34" s="378" t="s">
        <v>3375</v>
      </c>
      <c r="C34" s="379"/>
      <c r="D34" s="4"/>
      <c r="E34" s="4"/>
      <c r="F34" s="4"/>
      <c r="G34" s="4"/>
      <c r="H34" s="4"/>
      <c r="I34" s="4"/>
      <c r="J34" s="4"/>
      <c r="K34" s="4"/>
      <c r="L34" s="4"/>
      <c r="M34" s="4"/>
      <c r="N34" s="4"/>
      <c r="O34" s="4"/>
      <c r="P34" s="4"/>
      <c r="Q34" s="4"/>
    </row>
    <row r="35" spans="1:17" ht="70.5" hidden="1" customHeight="1" x14ac:dyDescent="0.2">
      <c r="A35" s="302" t="s">
        <v>3376</v>
      </c>
      <c r="B35" s="378" t="s">
        <v>3377</v>
      </c>
      <c r="C35" s="379"/>
      <c r="D35" s="4"/>
      <c r="E35" s="4"/>
      <c r="F35" s="4"/>
      <c r="G35" s="4"/>
      <c r="H35" s="4"/>
      <c r="I35" s="4"/>
      <c r="J35" s="4"/>
      <c r="K35" s="4"/>
      <c r="L35" s="4"/>
      <c r="M35" s="4"/>
      <c r="N35" s="4"/>
      <c r="O35" s="4"/>
      <c r="P35" s="4"/>
      <c r="Q35" s="4"/>
    </row>
    <row r="36" spans="1:17" ht="45.75" hidden="1" customHeight="1" x14ac:dyDescent="0.2">
      <c r="A36" s="302" t="s">
        <v>3378</v>
      </c>
      <c r="B36" s="378" t="s">
        <v>3379</v>
      </c>
      <c r="C36" s="379"/>
      <c r="D36" s="4"/>
      <c r="E36" s="4"/>
      <c r="F36" s="4"/>
      <c r="G36" s="4"/>
      <c r="H36" s="4"/>
      <c r="I36" s="4"/>
      <c r="J36" s="4"/>
      <c r="K36" s="4"/>
      <c r="L36" s="4"/>
      <c r="M36" s="4"/>
      <c r="N36" s="4"/>
      <c r="O36" s="4"/>
      <c r="P36" s="4"/>
      <c r="Q36" s="4"/>
    </row>
    <row r="37" spans="1:17" ht="54.75" hidden="1" customHeight="1" x14ac:dyDescent="0.2">
      <c r="A37" s="302" t="s">
        <v>3380</v>
      </c>
      <c r="B37" s="378" t="s">
        <v>3381</v>
      </c>
      <c r="C37" s="379"/>
      <c r="D37" s="4"/>
      <c r="E37" s="4"/>
      <c r="F37" s="4"/>
      <c r="G37" s="4"/>
      <c r="H37" s="4"/>
      <c r="I37" s="4"/>
      <c r="J37" s="4"/>
      <c r="K37" s="4"/>
      <c r="L37" s="4"/>
      <c r="M37" s="4"/>
      <c r="N37" s="4"/>
      <c r="O37" s="4"/>
      <c r="P37" s="4"/>
      <c r="Q37" s="4"/>
    </row>
    <row r="38" spans="1:17" ht="37.5" hidden="1" customHeight="1" x14ac:dyDescent="0.2">
      <c r="A38" s="302" t="s">
        <v>3382</v>
      </c>
      <c r="B38" s="378" t="s">
        <v>3383</v>
      </c>
      <c r="C38" s="379"/>
      <c r="D38" s="4"/>
      <c r="E38" s="4"/>
      <c r="F38" s="4"/>
      <c r="G38" s="4"/>
      <c r="H38" s="4"/>
      <c r="I38" s="4"/>
      <c r="J38" s="4"/>
      <c r="K38" s="4"/>
      <c r="L38" s="4"/>
      <c r="M38" s="4"/>
      <c r="N38" s="4"/>
      <c r="O38" s="4"/>
      <c r="P38" s="4"/>
      <c r="Q38" s="4"/>
    </row>
    <row r="39" spans="1:17" ht="61.5" hidden="1" customHeight="1" x14ac:dyDescent="0.2">
      <c r="A39" s="302" t="s">
        <v>3384</v>
      </c>
      <c r="B39" s="378" t="s">
        <v>3385</v>
      </c>
      <c r="C39" s="379"/>
      <c r="D39" s="4"/>
      <c r="E39" s="4"/>
      <c r="F39" s="4"/>
      <c r="G39" s="4"/>
      <c r="H39" s="4"/>
      <c r="I39" s="4"/>
      <c r="J39" s="4"/>
      <c r="K39" s="4"/>
      <c r="L39" s="4"/>
      <c r="M39" s="4"/>
      <c r="N39" s="4"/>
      <c r="O39" s="4"/>
      <c r="P39" s="4"/>
      <c r="Q39" s="4"/>
    </row>
    <row r="40" spans="1:17" ht="53.25" hidden="1" customHeight="1" x14ac:dyDescent="0.2">
      <c r="A40" s="302" t="s">
        <v>3386</v>
      </c>
      <c r="B40" s="378" t="s">
        <v>3387</v>
      </c>
      <c r="C40" s="379"/>
      <c r="D40" s="4"/>
      <c r="E40" s="4"/>
      <c r="F40" s="4"/>
      <c r="G40" s="4"/>
      <c r="H40" s="4"/>
      <c r="I40" s="4"/>
      <c r="J40" s="4"/>
      <c r="K40" s="4"/>
      <c r="L40" s="4"/>
      <c r="M40" s="4"/>
      <c r="N40" s="4"/>
      <c r="O40" s="4"/>
      <c r="P40" s="4"/>
      <c r="Q40" s="4"/>
    </row>
    <row r="41" spans="1:17" ht="73.5" hidden="1" customHeight="1" x14ac:dyDescent="0.2">
      <c r="A41" s="302" t="s">
        <v>3388</v>
      </c>
      <c r="B41" s="378" t="s">
        <v>3389</v>
      </c>
      <c r="C41" s="379"/>
      <c r="D41" s="4"/>
      <c r="E41" s="4"/>
      <c r="F41" s="4"/>
      <c r="G41" s="4"/>
      <c r="H41" s="4"/>
      <c r="I41" s="4"/>
      <c r="J41" s="4"/>
      <c r="K41" s="4"/>
      <c r="L41" s="4"/>
      <c r="M41" s="4"/>
      <c r="N41" s="4"/>
      <c r="O41" s="4"/>
      <c r="P41" s="4"/>
      <c r="Q41" s="4"/>
    </row>
    <row r="42" spans="1:17" ht="57.75" hidden="1" customHeight="1" x14ac:dyDescent="0.2">
      <c r="A42" s="302" t="s">
        <v>3390</v>
      </c>
      <c r="B42" s="378" t="s">
        <v>3391</v>
      </c>
      <c r="C42" s="379"/>
      <c r="D42" s="4"/>
      <c r="E42" s="4"/>
      <c r="F42" s="4"/>
      <c r="G42" s="4"/>
      <c r="H42" s="4"/>
      <c r="I42" s="4"/>
      <c r="J42" s="4"/>
      <c r="K42" s="4"/>
      <c r="L42" s="4"/>
      <c r="M42" s="4"/>
      <c r="N42" s="4"/>
      <c r="O42" s="4"/>
      <c r="P42" s="4"/>
      <c r="Q42" s="4"/>
    </row>
    <row r="43" spans="1:17" ht="84" hidden="1" customHeight="1" x14ac:dyDescent="0.2">
      <c r="A43" s="302" t="s">
        <v>3392</v>
      </c>
      <c r="B43" s="378" t="s">
        <v>3393</v>
      </c>
      <c r="C43" s="379"/>
      <c r="D43" s="4"/>
      <c r="E43" s="4"/>
      <c r="F43" s="4"/>
      <c r="G43" s="4"/>
      <c r="H43" s="4"/>
      <c r="I43" s="4"/>
      <c r="J43" s="4"/>
      <c r="K43" s="4"/>
      <c r="L43" s="4"/>
      <c r="M43" s="4"/>
      <c r="N43" s="4"/>
      <c r="O43" s="4"/>
      <c r="P43" s="4"/>
      <c r="Q43" s="4"/>
    </row>
    <row r="44" spans="1:17" ht="48" hidden="1" customHeight="1" x14ac:dyDescent="0.2">
      <c r="A44" s="302" t="s">
        <v>3394</v>
      </c>
      <c r="B44" s="378" t="s">
        <v>3395</v>
      </c>
      <c r="C44" s="379"/>
      <c r="D44" s="4"/>
      <c r="E44" s="4"/>
      <c r="F44" s="4"/>
      <c r="G44" s="4"/>
      <c r="H44" s="4"/>
      <c r="I44" s="4"/>
      <c r="J44" s="4"/>
      <c r="K44" s="4"/>
      <c r="L44" s="4"/>
      <c r="M44" s="4"/>
      <c r="N44" s="4"/>
      <c r="O44" s="4"/>
      <c r="P44" s="4"/>
      <c r="Q44" s="4"/>
    </row>
    <row r="45" spans="1:17" ht="57" hidden="1" customHeight="1" x14ac:dyDescent="0.2">
      <c r="A45" s="302" t="s">
        <v>3396</v>
      </c>
      <c r="B45" s="378" t="s">
        <v>3397</v>
      </c>
      <c r="C45" s="379"/>
      <c r="D45" s="4"/>
      <c r="E45" s="4"/>
      <c r="F45" s="4"/>
      <c r="G45" s="4"/>
      <c r="H45" s="4"/>
      <c r="I45" s="4"/>
      <c r="J45" s="4"/>
      <c r="K45" s="4"/>
      <c r="L45" s="4"/>
      <c r="M45" s="4"/>
      <c r="N45" s="4"/>
      <c r="O45" s="4"/>
      <c r="P45" s="4"/>
      <c r="Q45" s="4"/>
    </row>
    <row r="46" spans="1:17" ht="73.5" hidden="1" customHeight="1" x14ac:dyDescent="0.2">
      <c r="A46" s="302" t="s">
        <v>3398</v>
      </c>
      <c r="B46" s="383" t="s">
        <v>3399</v>
      </c>
      <c r="C46" s="379"/>
      <c r="D46" s="41"/>
      <c r="E46" s="4"/>
      <c r="F46" s="4"/>
      <c r="G46" s="4"/>
      <c r="H46" s="4"/>
      <c r="I46" s="4"/>
      <c r="J46" s="4"/>
      <c r="K46" s="4"/>
      <c r="L46" s="4"/>
      <c r="M46" s="4"/>
      <c r="N46" s="4"/>
      <c r="O46" s="4"/>
      <c r="P46" s="4"/>
      <c r="Q46" s="4"/>
    </row>
    <row r="47" spans="1:17" ht="66" hidden="1" customHeight="1" x14ac:dyDescent="0.2">
      <c r="A47" s="46" t="s">
        <v>3400</v>
      </c>
      <c r="B47" s="384" t="s">
        <v>3401</v>
      </c>
      <c r="C47" s="384"/>
      <c r="D47" s="4"/>
      <c r="E47" s="4"/>
      <c r="F47" s="4"/>
      <c r="G47" s="4"/>
      <c r="H47" s="4"/>
      <c r="I47" s="4"/>
      <c r="J47" s="4"/>
      <c r="K47" s="4"/>
      <c r="L47" s="4"/>
      <c r="M47" s="4"/>
      <c r="N47" s="4"/>
      <c r="O47" s="4"/>
      <c r="P47" s="4"/>
      <c r="Q47" s="4"/>
    </row>
    <row r="48" spans="1:17" ht="123.75" customHeight="1" x14ac:dyDescent="0.2">
      <c r="A48" s="267" t="s">
        <v>3402</v>
      </c>
      <c r="B48" s="382" t="s">
        <v>3403</v>
      </c>
      <c r="C48" s="381"/>
      <c r="D48" s="4"/>
      <c r="E48" s="4"/>
      <c r="F48" s="4"/>
      <c r="G48" s="4"/>
      <c r="H48" s="4"/>
      <c r="I48" s="4"/>
      <c r="J48" s="4"/>
      <c r="K48" s="4"/>
      <c r="L48" s="4"/>
      <c r="M48" s="4"/>
      <c r="N48" s="4"/>
      <c r="O48" s="4"/>
      <c r="P48" s="4"/>
      <c r="Q48" s="4"/>
    </row>
    <row r="49" spans="1:17" ht="34.5" customHeight="1" x14ac:dyDescent="0.2">
      <c r="A49" s="267" t="s">
        <v>3404</v>
      </c>
      <c r="B49" s="380" t="s">
        <v>3405</v>
      </c>
      <c r="C49" s="381"/>
      <c r="D49" s="4"/>
      <c r="E49" s="4"/>
      <c r="F49" s="4"/>
      <c r="G49" s="4"/>
      <c r="H49" s="4"/>
      <c r="I49" s="4"/>
      <c r="J49" s="4"/>
      <c r="K49" s="4"/>
      <c r="L49" s="4"/>
      <c r="M49" s="4"/>
      <c r="N49" s="4"/>
      <c r="O49" s="4"/>
      <c r="P49" s="4"/>
      <c r="Q49" s="4"/>
    </row>
    <row r="50" spans="1:17" ht="34.5" customHeight="1" x14ac:dyDescent="0.2">
      <c r="A50" s="267" t="s">
        <v>3406</v>
      </c>
      <c r="B50" s="380" t="s">
        <v>3407</v>
      </c>
      <c r="C50" s="381"/>
      <c r="D50" s="4"/>
      <c r="E50" s="4"/>
      <c r="F50" s="4"/>
      <c r="G50" s="4"/>
      <c r="H50" s="4"/>
      <c r="I50" s="4"/>
      <c r="J50" s="4"/>
      <c r="K50" s="4"/>
      <c r="L50" s="4"/>
      <c r="M50" s="4"/>
      <c r="N50" s="4"/>
      <c r="O50" s="4"/>
      <c r="P50" s="4"/>
      <c r="Q50" s="4"/>
    </row>
    <row r="51" spans="1:17" ht="31.5" customHeight="1" x14ac:dyDescent="0.2">
      <c r="A51" s="303" t="s">
        <v>3408</v>
      </c>
      <c r="B51" s="378" t="s">
        <v>3409</v>
      </c>
      <c r="C51" s="379"/>
      <c r="D51" s="4"/>
      <c r="E51" s="4"/>
      <c r="F51" s="4"/>
      <c r="G51" s="4"/>
      <c r="H51" s="4"/>
      <c r="I51" s="4"/>
      <c r="J51" s="4"/>
      <c r="K51" s="4"/>
      <c r="L51" s="4"/>
      <c r="M51" s="4"/>
      <c r="N51" s="4"/>
      <c r="O51" s="4"/>
      <c r="P51" s="4"/>
      <c r="Q51" s="4"/>
    </row>
    <row r="52" spans="1:17" ht="31.5" customHeight="1" x14ac:dyDescent="0.2">
      <c r="A52" s="303" t="s">
        <v>3410</v>
      </c>
      <c r="B52" s="378" t="s">
        <v>3411</v>
      </c>
      <c r="C52" s="379"/>
      <c r="D52" s="4"/>
      <c r="E52" s="4"/>
      <c r="F52" s="4"/>
      <c r="G52" s="4"/>
      <c r="H52" s="4"/>
      <c r="I52" s="4"/>
      <c r="J52" s="4"/>
      <c r="K52" s="4"/>
      <c r="L52" s="4"/>
      <c r="M52" s="4"/>
      <c r="N52" s="4"/>
      <c r="O52" s="4"/>
      <c r="P52" s="4"/>
      <c r="Q52" s="4"/>
    </row>
    <row r="53" spans="1:17" ht="31.5" customHeight="1" x14ac:dyDescent="0.2">
      <c r="A53" s="303" t="s">
        <v>3412</v>
      </c>
      <c r="B53" s="376" t="s">
        <v>3413</v>
      </c>
      <c r="C53" s="377"/>
      <c r="D53" s="4"/>
      <c r="E53" s="4"/>
      <c r="F53" s="4"/>
      <c r="G53" s="4"/>
      <c r="H53" s="4"/>
      <c r="I53" s="4"/>
      <c r="J53" s="4"/>
      <c r="K53" s="4"/>
      <c r="L53" s="4"/>
      <c r="M53" s="4"/>
      <c r="N53" s="4"/>
      <c r="O53" s="4"/>
      <c r="P53" s="4"/>
      <c r="Q53" s="4"/>
    </row>
    <row r="54" spans="1:17" ht="31.5" customHeight="1" x14ac:dyDescent="0.2">
      <c r="A54" s="303" t="s">
        <v>3414</v>
      </c>
      <c r="B54" s="376" t="s">
        <v>3415</v>
      </c>
      <c r="C54" s="377"/>
      <c r="D54" s="4"/>
      <c r="E54" s="4"/>
      <c r="F54" s="4"/>
      <c r="G54" s="4"/>
      <c r="H54" s="4"/>
      <c r="I54" s="4"/>
      <c r="J54" s="4"/>
      <c r="K54" s="4"/>
      <c r="L54" s="4"/>
      <c r="M54" s="4"/>
      <c r="N54" s="4"/>
      <c r="O54" s="4"/>
      <c r="P54" s="4"/>
      <c r="Q54" s="4"/>
    </row>
    <row r="55" spans="1:17" ht="54.6" customHeight="1" x14ac:dyDescent="0.2">
      <c r="A55" s="303" t="s">
        <v>3416</v>
      </c>
      <c r="B55" s="376" t="s">
        <v>3417</v>
      </c>
      <c r="C55" s="377"/>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30074</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3418</v>
      </c>
      <c r="E8" s="341"/>
      <c r="F8" s="332" t="s">
        <v>31</v>
      </c>
      <c r="G8" s="33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41"/>
      <c r="F9" s="334" t="s">
        <v>32</v>
      </c>
      <c r="G9" s="33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5">
        <v>22</v>
      </c>
      <c r="E10" s="341"/>
      <c r="F10" s="332" t="s">
        <v>35</v>
      </c>
      <c r="G10" s="33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42"/>
      <c r="F11" s="345" t="s">
        <v>36</v>
      </c>
      <c r="G11" s="34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6" t="s">
        <v>3419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38</v>
      </c>
      <c r="B15" s="326" t="s">
        <v>39</v>
      </c>
      <c r="C15" s="327"/>
      <c r="D15" s="327"/>
      <c r="E15" s="327"/>
      <c r="F15" s="328"/>
      <c r="G15" s="260" t="s">
        <v>40</v>
      </c>
      <c r="H15" s="260" t="s">
        <v>41</v>
      </c>
      <c r="I15" s="261" t="s">
        <v>42</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0">
        <f>'PR-RAS'!D6</f>
        <v>10235908.689999999</v>
      </c>
      <c r="I16" s="170">
        <f>'PR-RAS'!E6</f>
        <v>13933283.969999999</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0">
        <f>'PR-RAS'!D151</f>
        <v>5730569.5099999998</v>
      </c>
      <c r="I17" s="170">
        <f>'PR-RAS'!E151</f>
        <v>6195178.25</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0">
        <f>'PR-RAS'!D645</f>
        <v>2911971.959999999</v>
      </c>
      <c r="I18" s="170">
        <f>'PR-RAS'!E645</f>
        <v>6355656.7399999984</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9" t="s">
        <v>31</v>
      </c>
      <c r="B20" s="325" t="str">
        <f>BILANCA!B7</f>
        <v>Nefinancijska imovina (šifre 01+02+03+04+05+06)</v>
      </c>
      <c r="C20" s="321"/>
      <c r="D20" s="321"/>
      <c r="E20" s="321"/>
      <c r="F20" s="322"/>
      <c r="G20" s="157" t="str">
        <f>BILANCA!C7</f>
        <v>B002</v>
      </c>
      <c r="H20" s="172">
        <f>BILANCA!D7</f>
        <v>100548104.92999999</v>
      </c>
      <c r="I20" s="173">
        <f>BILANCA!E7</f>
        <v>115104074.17</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58" t="str">
        <f>BILANCA!C68</f>
        <v>1</v>
      </c>
      <c r="H21" s="174">
        <f>BILANCA!D68</f>
        <v>36112153.5</v>
      </c>
      <c r="I21" s="175">
        <f>BILANCA!E68</f>
        <v>39207413.18</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58" t="str">
        <f>BILANCA!C176</f>
        <v>2</v>
      </c>
      <c r="H22" s="174">
        <f>BILANCA!D176</f>
        <v>1876027.94</v>
      </c>
      <c r="I22" s="175">
        <f>BILANCA!E176</f>
        <v>1200274.6099999999</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59" t="str">
        <f>BILANCA!C237</f>
        <v>9</v>
      </c>
      <c r="H23" s="176">
        <f>BILANCA!D237</f>
        <v>134784230.48999998</v>
      </c>
      <c r="I23" s="177">
        <f>BILANCA!E237</f>
        <v>153111212.74000001</v>
      </c>
      <c r="J23" s="4"/>
      <c r="K23" s="4"/>
      <c r="L23" s="4"/>
      <c r="M23" s="4"/>
      <c r="N23" s="4"/>
      <c r="O23" s="4"/>
      <c r="P23" s="4"/>
      <c r="Q23" s="4"/>
      <c r="R23" s="4"/>
      <c r="S23" s="4"/>
      <c r="T23" s="4"/>
      <c r="U23" s="4"/>
      <c r="V23" s="4"/>
      <c r="W23" s="4"/>
      <c r="X23" s="4"/>
    </row>
    <row r="24" spans="1:24" ht="12.75" customHeight="1" x14ac:dyDescent="0.2">
      <c r="A24" s="329" t="s">
        <v>43</v>
      </c>
      <c r="B24" s="325" t="str">
        <f>'RAS-funkcijski'!B5</f>
        <v>Opće javne usluge (šifre 011+012+013+014 do 018)</v>
      </c>
      <c r="C24" s="321"/>
      <c r="D24" s="321"/>
      <c r="E24" s="321"/>
      <c r="F24" s="322"/>
      <c r="G24" s="157" t="str">
        <f>'RAS-funkcijski'!C5</f>
        <v>01</v>
      </c>
      <c r="H24" s="172">
        <f>'RAS-funkcijski'!D5</f>
        <v>1250182.8399999999</v>
      </c>
      <c r="I24" s="173">
        <f>'RAS-funkcijski'!E5</f>
        <v>1287798.5799999998</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58" t="str">
        <f>'RAS-funkcijski'!C35</f>
        <v>04</v>
      </c>
      <c r="H25" s="174">
        <f>'RAS-funkcijski'!D35</f>
        <v>1922192.52</v>
      </c>
      <c r="I25" s="175">
        <f>'RAS-funkcijski'!E35</f>
        <v>2299047.3800000004</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58" t="str">
        <f>'RAS-funkcijski'!C88</f>
        <v>066</v>
      </c>
      <c r="H26" s="174">
        <f>'RAS-funkcijski'!D88</f>
        <v>451004.21</v>
      </c>
      <c r="I26" s="175">
        <f>'RAS-funkcijski'!E88</f>
        <v>337487.19</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58" t="str">
        <f>'RAS-funkcijski'!C114</f>
        <v>09</v>
      </c>
      <c r="H27" s="174">
        <f>'RAS-funkcijski'!D114</f>
        <v>642950.32000000007</v>
      </c>
      <c r="I27" s="175">
        <f>'RAS-funkcijski'!E114</f>
        <v>602398.42000000004</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59" t="str">
        <f>'RAS-funkcijski'!C141</f>
        <v>R1</v>
      </c>
      <c r="H28" s="178">
        <f>'RAS-funkcijski'!D141</f>
        <v>10405709.360000001</v>
      </c>
      <c r="I28" s="179">
        <f>'RAS-funkcijski'!E141</f>
        <v>9589122.6900000032</v>
      </c>
      <c r="J28" s="4"/>
      <c r="K28" s="4"/>
      <c r="L28" s="4"/>
      <c r="M28" s="4"/>
      <c r="N28" s="4"/>
      <c r="O28" s="4"/>
      <c r="P28" s="4"/>
      <c r="Q28" s="4"/>
      <c r="R28" s="4"/>
      <c r="S28" s="4"/>
      <c r="T28" s="4"/>
      <c r="U28" s="4"/>
      <c r="V28" s="4"/>
      <c r="W28" s="4"/>
      <c r="X28" s="4"/>
    </row>
    <row r="29" spans="1:24" ht="12.75" customHeight="1" x14ac:dyDescent="0.2">
      <c r="A29" s="329" t="s">
        <v>35</v>
      </c>
      <c r="B29" s="320" t="str">
        <f>'P-VRIO'!B5</f>
        <v>Promjene u vrijednosti i obujmu imovine (šifre 91511+91512)</v>
      </c>
      <c r="C29" s="321"/>
      <c r="D29" s="321"/>
      <c r="E29" s="321"/>
      <c r="F29" s="322"/>
      <c r="G29" s="157" t="str">
        <f>'P-VRIO'!C5</f>
        <v>9151</v>
      </c>
      <c r="H29" s="172">
        <f>'P-VRIO'!D5</f>
        <v>12231797.140000001</v>
      </c>
      <c r="I29" s="173">
        <f>'P-VRIO'!E5</f>
        <v>62020.47</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58" t="str">
        <f>'P-VRIO'!C22</f>
        <v>91512</v>
      </c>
      <c r="H30" s="174">
        <f>'P-VRIO'!D22</f>
        <v>12231797.140000001</v>
      </c>
      <c r="I30" s="175">
        <f>'P-VRIO'!E22</f>
        <v>62020.47</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9" t="s">
        <v>36</v>
      </c>
      <c r="B33" s="325" t="str">
        <f>OBVEZE!B5</f>
        <v>Stanje obveza 1. siječnja (=stanju obveza iz Izvještaja o obvezama na 31. prosinca prethodne godine)</v>
      </c>
      <c r="C33" s="321"/>
      <c r="D33" s="321"/>
      <c r="E33" s="321"/>
      <c r="F33" s="322"/>
      <c r="G33" s="157" t="str">
        <f>OBVEZE!C5</f>
        <v>V001</v>
      </c>
      <c r="H33" s="180" t="s">
        <v>44</v>
      </c>
      <c r="I33" s="181">
        <f>OBVEZE!D5</f>
        <v>1845644.14</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58" t="str">
        <f>OBVEZE!C42</f>
        <v>V006</v>
      </c>
      <c r="H34" s="174" t="s">
        <v>44</v>
      </c>
      <c r="I34" s="175">
        <f>OBVEZE!D42</f>
        <v>1191191.4300000016</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58" t="str">
        <f>OBVEZE!C43</f>
        <v>V007</v>
      </c>
      <c r="H35" s="174" t="s">
        <v>44</v>
      </c>
      <c r="I35" s="175">
        <f>OBVEZE!D43</f>
        <v>133156.56</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59" t="str">
        <f>OBVEZE!C101</f>
        <v>V009</v>
      </c>
      <c r="H36" s="178" t="s">
        <v>44</v>
      </c>
      <c r="I36" s="179">
        <f>OBVEZE!D101</f>
        <v>1058034.8700000001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3" t="s">
        <v>45</v>
      </c>
      <c r="I39" s="313"/>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tabSelected="1" topLeftCell="A231" zoomScaleNormal="100" workbookViewId="0">
      <selection activeCell="E240" sqref="E2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46</v>
      </c>
      <c r="B1" s="307"/>
      <c r="C1" s="308" t="s">
        <v>33</v>
      </c>
      <c r="D1" s="309"/>
      <c r="E1" s="310" t="s">
        <v>47</v>
      </c>
      <c r="F1" s="311"/>
    </row>
    <row r="2" spans="1:25" s="222" customFormat="1" ht="50.1" customHeight="1" x14ac:dyDescent="0.2">
      <c r="A2" s="351" t="s">
        <v>48</v>
      </c>
      <c r="B2" s="352"/>
      <c r="C2" s="352"/>
      <c r="D2" s="352"/>
      <c r="E2" s="352"/>
      <c r="F2" s="352"/>
    </row>
    <row r="3" spans="1:25" s="222" customFormat="1" ht="48" x14ac:dyDescent="0.2">
      <c r="A3" s="295" t="s">
        <v>49</v>
      </c>
      <c r="B3" s="296" t="s">
        <v>39</v>
      </c>
      <c r="C3" s="278" t="s">
        <v>40</v>
      </c>
      <c r="D3" s="296" t="s">
        <v>50</v>
      </c>
      <c r="E3" s="296" t="s">
        <v>51</v>
      </c>
      <c r="F3" s="279"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3" t="s">
        <v>54</v>
      </c>
      <c r="B5" s="354"/>
      <c r="C5" s="214"/>
      <c r="D5" s="72"/>
      <c r="E5" s="72"/>
      <c r="F5" s="59"/>
    </row>
    <row r="6" spans="1:25" ht="12.75" customHeight="1" x14ac:dyDescent="0.2">
      <c r="A6" s="53">
        <v>6</v>
      </c>
      <c r="B6" s="85" t="s">
        <v>55</v>
      </c>
      <c r="C6" s="50" t="s">
        <v>56</v>
      </c>
      <c r="D6" s="51">
        <f>D7+D44+D50+D82+D106+D124+D133+D139</f>
        <v>10235908.689999999</v>
      </c>
      <c r="E6" s="51">
        <f>E7+E44+E50+E82+E106+E124+E133+E139</f>
        <v>13933283.969999999</v>
      </c>
      <c r="F6" s="52">
        <f t="shared" ref="F6:F131" si="0">IF(D6&lt;&gt;0,IF(E6/D6&gt;=100,"&gt;&gt;100",E6/D6*100),"-")</f>
        <v>136.12161256979715</v>
      </c>
    </row>
    <row r="7" spans="1:25" ht="12.75" customHeight="1" x14ac:dyDescent="0.2">
      <c r="A7" s="53">
        <v>61</v>
      </c>
      <c r="B7" s="294" t="s">
        <v>57</v>
      </c>
      <c r="C7" s="50" t="s">
        <v>58</v>
      </c>
      <c r="D7" s="51">
        <f t="shared" ref="D7:E7" si="1">D8+D17+D23+D29+D37+D40</f>
        <v>2895082.74</v>
      </c>
      <c r="E7" s="51">
        <f t="shared" si="1"/>
        <v>3461949.99</v>
      </c>
      <c r="F7" s="52">
        <f t="shared" si="0"/>
        <v>119.58034712334336</v>
      </c>
    </row>
    <row r="8" spans="1:25" ht="12.75" customHeight="1" x14ac:dyDescent="0.2">
      <c r="A8" s="53">
        <v>611</v>
      </c>
      <c r="B8" s="85" t="s">
        <v>59</v>
      </c>
      <c r="C8" s="50" t="s">
        <v>60</v>
      </c>
      <c r="D8" s="51">
        <f t="shared" ref="D8:E8" si="2">SUM(D9:D14)-D15-D16</f>
        <v>2414898.79</v>
      </c>
      <c r="E8" s="51">
        <f t="shared" si="2"/>
        <v>3101869.72</v>
      </c>
      <c r="F8" s="52">
        <f t="shared" si="0"/>
        <v>128.44719343289745</v>
      </c>
    </row>
    <row r="9" spans="1:25" ht="12.75" customHeight="1" x14ac:dyDescent="0.2">
      <c r="A9" s="53">
        <v>6111</v>
      </c>
      <c r="B9" s="85" t="s">
        <v>61</v>
      </c>
      <c r="C9" s="50" t="s">
        <v>62</v>
      </c>
      <c r="D9" s="242">
        <v>2159822.2799999998</v>
      </c>
      <c r="E9" s="242">
        <v>2772665.75</v>
      </c>
      <c r="F9" s="52">
        <f t="shared" si="0"/>
        <v>128.37471747906963</v>
      </c>
    </row>
    <row r="10" spans="1:25" ht="12.75" customHeight="1" x14ac:dyDescent="0.2">
      <c r="A10" s="53">
        <v>6112</v>
      </c>
      <c r="B10" s="85" t="s">
        <v>63</v>
      </c>
      <c r="C10" s="50" t="s">
        <v>64</v>
      </c>
      <c r="D10" s="242">
        <v>182692.28</v>
      </c>
      <c r="E10" s="242">
        <v>200312.97</v>
      </c>
      <c r="F10" s="52">
        <f t="shared" si="0"/>
        <v>109.64501072513846</v>
      </c>
    </row>
    <row r="11" spans="1:25" ht="12.75" customHeight="1" x14ac:dyDescent="0.2">
      <c r="A11" s="53">
        <v>6113</v>
      </c>
      <c r="B11" s="85" t="s">
        <v>65</v>
      </c>
      <c r="C11" s="50" t="s">
        <v>66</v>
      </c>
      <c r="D11" s="242">
        <v>87004.45</v>
      </c>
      <c r="E11" s="242">
        <v>93297.14</v>
      </c>
      <c r="F11" s="52">
        <f t="shared" si="0"/>
        <v>107.23260706779941</v>
      </c>
    </row>
    <row r="12" spans="1:25" ht="12.75" customHeight="1" x14ac:dyDescent="0.2">
      <c r="A12" s="53">
        <v>6114</v>
      </c>
      <c r="B12" s="85" t="s">
        <v>67</v>
      </c>
      <c r="C12" s="50" t="s">
        <v>68</v>
      </c>
      <c r="D12" s="242">
        <v>174017.25</v>
      </c>
      <c r="E12" s="242">
        <v>279029.57</v>
      </c>
      <c r="F12" s="52">
        <f t="shared" si="0"/>
        <v>160.34592547577898</v>
      </c>
    </row>
    <row r="13" spans="1:25" ht="12.75" customHeight="1" x14ac:dyDescent="0.2">
      <c r="A13" s="53">
        <v>6115</v>
      </c>
      <c r="B13" s="85" t="s">
        <v>69</v>
      </c>
      <c r="C13" s="50" t="s">
        <v>70</v>
      </c>
      <c r="D13" s="242">
        <v>63416.02</v>
      </c>
      <c r="E13" s="242">
        <v>59977.11</v>
      </c>
      <c r="F13" s="52">
        <f t="shared" si="0"/>
        <v>94.577221970095266</v>
      </c>
    </row>
    <row r="14" spans="1:25" ht="12.75" customHeight="1" x14ac:dyDescent="0.2">
      <c r="A14" s="53">
        <v>6116</v>
      </c>
      <c r="B14" s="85" t="s">
        <v>71</v>
      </c>
      <c r="C14" s="50" t="s">
        <v>72</v>
      </c>
      <c r="D14" s="242">
        <v>0</v>
      </c>
      <c r="E14" s="242">
        <v>0</v>
      </c>
      <c r="F14" s="52" t="str">
        <f t="shared" si="0"/>
        <v>-</v>
      </c>
    </row>
    <row r="15" spans="1:25" ht="12.75" customHeight="1" x14ac:dyDescent="0.2">
      <c r="A15" s="53">
        <v>6117</v>
      </c>
      <c r="B15" s="85" t="s">
        <v>73</v>
      </c>
      <c r="C15" s="50" t="s">
        <v>74</v>
      </c>
      <c r="D15" s="242">
        <v>252053.49</v>
      </c>
      <c r="E15" s="242">
        <v>303412.82</v>
      </c>
      <c r="F15" s="52">
        <f t="shared" si="0"/>
        <v>120.37636138265732</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443682.38999999996</v>
      </c>
      <c r="E23" s="51">
        <f t="shared" si="4"/>
        <v>316312.55</v>
      </c>
      <c r="F23" s="52">
        <f t="shared" si="0"/>
        <v>71.292563583603126</v>
      </c>
    </row>
    <row r="24" spans="1:6" ht="12.75" customHeight="1" x14ac:dyDescent="0.2">
      <c r="A24" s="53">
        <v>6131</v>
      </c>
      <c r="B24" s="85" t="s">
        <v>91</v>
      </c>
      <c r="C24" s="50" t="s">
        <v>92</v>
      </c>
      <c r="D24" s="242">
        <v>21655.98</v>
      </c>
      <c r="E24" s="242">
        <v>23174.58</v>
      </c>
      <c r="F24" s="52">
        <f t="shared" si="0"/>
        <v>107.01238179939214</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422026.41</v>
      </c>
      <c r="E27" s="242">
        <v>293137.96999999997</v>
      </c>
      <c r="F27" s="52">
        <f t="shared" si="0"/>
        <v>69.459626946095625</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36501.56</v>
      </c>
      <c r="E29" s="51">
        <f t="shared" si="5"/>
        <v>43767.72</v>
      </c>
      <c r="F29" s="52">
        <f t="shared" si="0"/>
        <v>119.90643687557466</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36501.56</v>
      </c>
      <c r="E31" s="242">
        <v>43767.72</v>
      </c>
      <c r="F31" s="52">
        <f t="shared" si="0"/>
        <v>119.90643687557466</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531044.01</v>
      </c>
      <c r="E50" s="51">
        <f>E51+E54+E59+E62+E65+E68+E71+E74+E77</f>
        <v>4150474</v>
      </c>
      <c r="F50" s="52">
        <f t="shared" si="0"/>
        <v>781.56874417997858</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228231.87</v>
      </c>
      <c r="E59" s="51">
        <f t="shared" si="12"/>
        <v>196958.96</v>
      </c>
      <c r="F59" s="52">
        <f t="shared" si="0"/>
        <v>86.297746235002151</v>
      </c>
    </row>
    <row r="60" spans="1:6" ht="24" x14ac:dyDescent="0.2">
      <c r="A60" s="53">
        <v>6331</v>
      </c>
      <c r="B60" s="86" t="s">
        <v>163</v>
      </c>
      <c r="C60" s="50" t="s">
        <v>164</v>
      </c>
      <c r="D60" s="242">
        <v>12737.81</v>
      </c>
      <c r="E60" s="242">
        <v>170414.4</v>
      </c>
      <c r="F60" s="52">
        <f t="shared" si="0"/>
        <v>1337.8626310174197</v>
      </c>
    </row>
    <row r="61" spans="1:6" ht="24" x14ac:dyDescent="0.2">
      <c r="A61" s="53">
        <v>6332</v>
      </c>
      <c r="B61" s="86" t="s">
        <v>165</v>
      </c>
      <c r="C61" s="50" t="s">
        <v>166</v>
      </c>
      <c r="D61" s="242">
        <v>215494.06</v>
      </c>
      <c r="E61" s="242">
        <v>26544.560000000001</v>
      </c>
      <c r="F61" s="52">
        <f t="shared" si="0"/>
        <v>12.318000783873115</v>
      </c>
    </row>
    <row r="62" spans="1:6" ht="12.75" customHeight="1" x14ac:dyDescent="0.2">
      <c r="A62" s="53">
        <v>634</v>
      </c>
      <c r="B62" s="85" t="s">
        <v>167</v>
      </c>
      <c r="C62" s="50" t="s">
        <v>168</v>
      </c>
      <c r="D62" s="51">
        <f t="shared" ref="D62:E62" si="13">SUM(D63:D64)</f>
        <v>79633.69</v>
      </c>
      <c r="E62" s="51">
        <f t="shared" si="13"/>
        <v>3953515.04</v>
      </c>
      <c r="F62" s="52">
        <f t="shared" si="0"/>
        <v>4964.6262028043657</v>
      </c>
    </row>
    <row r="63" spans="1:6" ht="12.75" customHeight="1" x14ac:dyDescent="0.2">
      <c r="A63" s="53">
        <v>6341</v>
      </c>
      <c r="B63" s="85" t="s">
        <v>169</v>
      </c>
      <c r="C63" s="50" t="s">
        <v>170</v>
      </c>
      <c r="D63" s="242"/>
      <c r="E63" s="242">
        <v>10901.13</v>
      </c>
      <c r="F63" s="52" t="str">
        <f t="shared" si="0"/>
        <v>-</v>
      </c>
    </row>
    <row r="64" spans="1:6" ht="12.75" customHeight="1" x14ac:dyDescent="0.2">
      <c r="A64" s="53">
        <v>6342</v>
      </c>
      <c r="B64" s="85" t="s">
        <v>171</v>
      </c>
      <c r="C64" s="50" t="s">
        <v>172</v>
      </c>
      <c r="D64" s="242">
        <v>79633.69</v>
      </c>
      <c r="E64" s="242">
        <v>3942613.91</v>
      </c>
      <c r="F64" s="52">
        <f t="shared" si="0"/>
        <v>4950.9371096579853</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0</v>
      </c>
      <c r="E68" s="51">
        <f t="shared" si="15"/>
        <v>0</v>
      </c>
      <c r="F68" s="52" t="str">
        <f t="shared" si="0"/>
        <v>-</v>
      </c>
    </row>
    <row r="69" spans="1:6" ht="12.75" customHeight="1" x14ac:dyDescent="0.2">
      <c r="A69" s="53" t="s">
        <v>181</v>
      </c>
      <c r="B69" s="85" t="s">
        <v>182</v>
      </c>
      <c r="C69" s="50" t="s">
        <v>181</v>
      </c>
      <c r="D69" s="242">
        <v>0</v>
      </c>
      <c r="E69" s="242">
        <v>0</v>
      </c>
      <c r="F69" s="52" t="str">
        <f t="shared" si="0"/>
        <v>-</v>
      </c>
    </row>
    <row r="70" spans="1:6" ht="24" x14ac:dyDescent="0.2">
      <c r="A70" s="53" t="s">
        <v>183</v>
      </c>
      <c r="B70" s="85" t="s">
        <v>184</v>
      </c>
      <c r="C70" s="50" t="s">
        <v>183</v>
      </c>
      <c r="D70" s="242">
        <v>0</v>
      </c>
      <c r="E70" s="242">
        <v>0</v>
      </c>
      <c r="F70" s="52" t="str">
        <f t="shared" si="0"/>
        <v>-</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223178.45</v>
      </c>
      <c r="E74" s="51">
        <f t="shared" si="17"/>
        <v>0</v>
      </c>
      <c r="F74" s="52">
        <f t="shared" si="0"/>
        <v>0</v>
      </c>
    </row>
    <row r="75" spans="1:6" ht="12.75" customHeight="1" x14ac:dyDescent="0.2">
      <c r="A75" s="53" t="s">
        <v>193</v>
      </c>
      <c r="B75" s="85" t="s">
        <v>194</v>
      </c>
      <c r="C75" s="50" t="s">
        <v>193</v>
      </c>
      <c r="D75" s="242">
        <v>0</v>
      </c>
      <c r="E75" s="242">
        <v>0</v>
      </c>
      <c r="F75" s="52" t="str">
        <f t="shared" si="0"/>
        <v>-</v>
      </c>
    </row>
    <row r="76" spans="1:6" ht="12.75" customHeight="1" x14ac:dyDescent="0.2">
      <c r="A76" s="53" t="s">
        <v>195</v>
      </c>
      <c r="B76" s="85" t="s">
        <v>196</v>
      </c>
      <c r="C76" s="50" t="s">
        <v>195</v>
      </c>
      <c r="D76" s="242">
        <v>223178.45</v>
      </c>
      <c r="E76" s="242"/>
      <c r="F76" s="52">
        <f t="shared" si="0"/>
        <v>0</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2504994.7600000002</v>
      </c>
      <c r="E82" s="51">
        <f t="shared" si="19"/>
        <v>1341960.71</v>
      </c>
      <c r="F82" s="52">
        <f t="shared" si="0"/>
        <v>53.571397889870234</v>
      </c>
    </row>
    <row r="83" spans="1:6" ht="12.75" customHeight="1" x14ac:dyDescent="0.2">
      <c r="A83" s="53">
        <v>641</v>
      </c>
      <c r="B83" s="85" t="s">
        <v>209</v>
      </c>
      <c r="C83" s="50" t="s">
        <v>210</v>
      </c>
      <c r="D83" s="51">
        <f t="shared" ref="D83:E83" si="20">SUM(D84:D90)</f>
        <v>2214633.8800000004</v>
      </c>
      <c r="E83" s="51">
        <f t="shared" si="20"/>
        <v>907885.11</v>
      </c>
      <c r="F83" s="52">
        <f t="shared" si="0"/>
        <v>40.994817165896507</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924.68</v>
      </c>
      <c r="E85" s="242">
        <v>39599.15</v>
      </c>
      <c r="F85" s="52">
        <f t="shared" si="0"/>
        <v>4282.4706925639139</v>
      </c>
    </row>
    <row r="86" spans="1:6" ht="12.75" customHeight="1" x14ac:dyDescent="0.2">
      <c r="A86" s="53">
        <v>6414</v>
      </c>
      <c r="B86" s="85" t="s">
        <v>215</v>
      </c>
      <c r="C86" s="50" t="s">
        <v>216</v>
      </c>
      <c r="D86" s="242">
        <v>0</v>
      </c>
      <c r="E86" s="242">
        <v>0</v>
      </c>
      <c r="F86" s="52" t="str">
        <f t="shared" si="0"/>
        <v>-</v>
      </c>
    </row>
    <row r="87" spans="1:6" ht="12.75" customHeight="1" x14ac:dyDescent="0.2">
      <c r="A87" s="53">
        <v>6415</v>
      </c>
      <c r="B87" s="85" t="s">
        <v>217</v>
      </c>
      <c r="C87" s="50" t="s">
        <v>218</v>
      </c>
      <c r="D87" s="242">
        <v>0</v>
      </c>
      <c r="E87" s="242">
        <v>0</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2213709.2000000002</v>
      </c>
      <c r="E89" s="242">
        <v>868285.96</v>
      </c>
      <c r="F89" s="52">
        <f t="shared" si="0"/>
        <v>39.223126506408335</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290360.88</v>
      </c>
      <c r="E91" s="51">
        <f t="shared" si="21"/>
        <v>434075.6</v>
      </c>
      <c r="F91" s="52">
        <f t="shared" si="0"/>
        <v>149.49520748111797</v>
      </c>
    </row>
    <row r="92" spans="1:6" ht="12.75" customHeight="1" x14ac:dyDescent="0.2">
      <c r="A92" s="53">
        <v>6421</v>
      </c>
      <c r="B92" s="85" t="s">
        <v>227</v>
      </c>
      <c r="C92" s="50" t="s">
        <v>228</v>
      </c>
      <c r="D92" s="242">
        <v>197989.12</v>
      </c>
      <c r="E92" s="242">
        <v>192517.27</v>
      </c>
      <c r="F92" s="52">
        <f t="shared" si="0"/>
        <v>97.236287529334945</v>
      </c>
    </row>
    <row r="93" spans="1:6" ht="12.75" customHeight="1" x14ac:dyDescent="0.2">
      <c r="A93" s="53">
        <v>6422</v>
      </c>
      <c r="B93" s="85" t="s">
        <v>229</v>
      </c>
      <c r="C93" s="50" t="s">
        <v>230</v>
      </c>
      <c r="D93" s="242">
        <v>82845.710000000006</v>
      </c>
      <c r="E93" s="242">
        <v>214321.77</v>
      </c>
      <c r="F93" s="52">
        <f t="shared" si="0"/>
        <v>258.69990129844984</v>
      </c>
    </row>
    <row r="94" spans="1:6" ht="12.75" customHeight="1" x14ac:dyDescent="0.2">
      <c r="A94" s="53">
        <v>6423</v>
      </c>
      <c r="B94" s="85" t="s">
        <v>231</v>
      </c>
      <c r="C94" s="50" t="s">
        <v>232</v>
      </c>
      <c r="D94" s="242">
        <v>9526.0499999999993</v>
      </c>
      <c r="E94" s="242">
        <v>27236.560000000001</v>
      </c>
      <c r="F94" s="52">
        <f t="shared" si="0"/>
        <v>285.91661811558834</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v>0</v>
      </c>
      <c r="E97" s="242">
        <v>0</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4226077.78</v>
      </c>
      <c r="E106" s="51">
        <f t="shared" si="23"/>
        <v>4649635.24</v>
      </c>
      <c r="F106" s="52">
        <f t="shared" si="0"/>
        <v>110.02247194797252</v>
      </c>
    </row>
    <row r="107" spans="1:6" ht="12.75" customHeight="1" x14ac:dyDescent="0.2">
      <c r="A107" s="53">
        <v>651</v>
      </c>
      <c r="B107" s="85" t="s">
        <v>257</v>
      </c>
      <c r="C107" s="50" t="s">
        <v>258</v>
      </c>
      <c r="D107" s="51">
        <f t="shared" ref="D107:E107" si="24">SUM(D108:D111)</f>
        <v>3895.68</v>
      </c>
      <c r="E107" s="51">
        <f t="shared" si="24"/>
        <v>4027.74</v>
      </c>
      <c r="F107" s="52">
        <f t="shared" si="0"/>
        <v>103.38990882207983</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258.54000000000002</v>
      </c>
      <c r="E109" s="242">
        <v>117.83</v>
      </c>
      <c r="F109" s="52">
        <f t="shared" si="0"/>
        <v>45.575152781001002</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3637.14</v>
      </c>
      <c r="E111" s="242">
        <v>3909.91</v>
      </c>
      <c r="F111" s="52">
        <f t="shared" si="0"/>
        <v>107.49957384098494</v>
      </c>
    </row>
    <row r="112" spans="1:6" ht="12.75" customHeight="1" x14ac:dyDescent="0.2">
      <c r="A112" s="53">
        <v>652</v>
      </c>
      <c r="B112" s="85" t="s">
        <v>267</v>
      </c>
      <c r="C112" s="50" t="s">
        <v>268</v>
      </c>
      <c r="D112" s="51">
        <f t="shared" ref="D112:E112" si="25">SUM(D113:D119)</f>
        <v>224056.00999999998</v>
      </c>
      <c r="E112" s="51">
        <f t="shared" si="25"/>
        <v>124787.74</v>
      </c>
      <c r="F112" s="52">
        <f t="shared" si="0"/>
        <v>55.694886292048139</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v>5713.32</v>
      </c>
      <c r="E114" s="242"/>
      <c r="F114" s="52">
        <f t="shared" si="0"/>
        <v>0</v>
      </c>
    </row>
    <row r="115" spans="1:6" ht="12.75" customHeight="1" x14ac:dyDescent="0.2">
      <c r="A115" s="53">
        <v>6524</v>
      </c>
      <c r="B115" s="85" t="s">
        <v>273</v>
      </c>
      <c r="C115" s="50" t="s">
        <v>274</v>
      </c>
      <c r="D115" s="242">
        <v>15692.08</v>
      </c>
      <c r="E115" s="242">
        <v>11767.05</v>
      </c>
      <c r="F115" s="52">
        <f t="shared" si="0"/>
        <v>74.987190990614366</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202650.61</v>
      </c>
      <c r="E117" s="242">
        <v>113020.69</v>
      </c>
      <c r="F117" s="52">
        <f t="shared" si="0"/>
        <v>55.771206412850184</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3998126.09</v>
      </c>
      <c r="E120" s="51">
        <f t="shared" si="26"/>
        <v>4520819.76</v>
      </c>
      <c r="F120" s="52">
        <f t="shared" si="0"/>
        <v>113.0734663748436</v>
      </c>
    </row>
    <row r="121" spans="1:6" ht="12.75" customHeight="1" x14ac:dyDescent="0.2">
      <c r="A121" s="53">
        <v>6531</v>
      </c>
      <c r="B121" s="85" t="s">
        <v>285</v>
      </c>
      <c r="C121" s="50" t="s">
        <v>286</v>
      </c>
      <c r="D121" s="242">
        <v>390619.02</v>
      </c>
      <c r="E121" s="242">
        <v>681956.7</v>
      </c>
      <c r="F121" s="52">
        <f t="shared" si="0"/>
        <v>174.5835878652299</v>
      </c>
    </row>
    <row r="122" spans="1:6" ht="12.75" customHeight="1" x14ac:dyDescent="0.2">
      <c r="A122" s="53">
        <v>6532</v>
      </c>
      <c r="B122" s="85" t="s">
        <v>287</v>
      </c>
      <c r="C122" s="50" t="s">
        <v>288</v>
      </c>
      <c r="D122" s="242">
        <v>3607507.07</v>
      </c>
      <c r="E122" s="242">
        <v>3838863.06</v>
      </c>
      <c r="F122" s="52">
        <f t="shared" si="0"/>
        <v>106.41318188740239</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78709.399999999994</v>
      </c>
      <c r="E124" s="51">
        <f t="shared" si="27"/>
        <v>329264.03000000003</v>
      </c>
      <c r="F124" s="52">
        <f t="shared" si="0"/>
        <v>418.32872566682005</v>
      </c>
    </row>
    <row r="125" spans="1:6" ht="12.75" customHeight="1" x14ac:dyDescent="0.2">
      <c r="A125" s="53">
        <v>661</v>
      </c>
      <c r="B125" s="86" t="s">
        <v>293</v>
      </c>
      <c r="C125" s="50" t="s">
        <v>294</v>
      </c>
      <c r="D125" s="51">
        <f t="shared" ref="D125:E125" si="28">SUM(D126:D127)</f>
        <v>78709.399999999994</v>
      </c>
      <c r="E125" s="51">
        <f t="shared" si="28"/>
        <v>80433.679999999993</v>
      </c>
      <c r="F125" s="52">
        <f t="shared" si="0"/>
        <v>102.19069132784648</v>
      </c>
    </row>
    <row r="126" spans="1:6" ht="12.75" customHeight="1" x14ac:dyDescent="0.2">
      <c r="A126" s="53">
        <v>6614</v>
      </c>
      <c r="B126" s="86" t="s">
        <v>295</v>
      </c>
      <c r="C126" s="50" t="s">
        <v>296</v>
      </c>
      <c r="D126" s="242">
        <v>0</v>
      </c>
      <c r="E126" s="242">
        <v>0</v>
      </c>
      <c r="F126" s="52" t="str">
        <f t="shared" si="0"/>
        <v>-</v>
      </c>
    </row>
    <row r="127" spans="1:6" ht="12.75" customHeight="1" x14ac:dyDescent="0.2">
      <c r="A127" s="53">
        <v>6615</v>
      </c>
      <c r="B127" s="86" t="s">
        <v>297</v>
      </c>
      <c r="C127" s="50" t="s">
        <v>298</v>
      </c>
      <c r="D127" s="242">
        <v>78709.399999999994</v>
      </c>
      <c r="E127" s="242">
        <v>80433.679999999993</v>
      </c>
      <c r="F127" s="52">
        <f t="shared" si="0"/>
        <v>102.19069132784648</v>
      </c>
    </row>
    <row r="128" spans="1:6" ht="24" x14ac:dyDescent="0.2">
      <c r="A128" s="53">
        <v>663</v>
      </c>
      <c r="B128" s="231" t="s">
        <v>299</v>
      </c>
      <c r="C128" s="50" t="s">
        <v>300</v>
      </c>
      <c r="D128" s="51">
        <f t="shared" ref="D128:E128" si="29">SUM(D129:D132)</f>
        <v>0</v>
      </c>
      <c r="E128" s="51">
        <f t="shared" si="29"/>
        <v>248830.35</v>
      </c>
      <c r="F128" s="52" t="str">
        <f t="shared" si="0"/>
        <v>-</v>
      </c>
    </row>
    <row r="129" spans="1:6" ht="12.75" customHeight="1" x14ac:dyDescent="0.2">
      <c r="A129" s="53">
        <v>6631</v>
      </c>
      <c r="B129" s="86" t="s">
        <v>301</v>
      </c>
      <c r="C129" s="50" t="s">
        <v>302</v>
      </c>
      <c r="D129" s="242"/>
      <c r="E129" s="242">
        <v>6503.42</v>
      </c>
      <c r="F129" s="52" t="str">
        <f t="shared" si="0"/>
        <v>-</v>
      </c>
    </row>
    <row r="130" spans="1:6" ht="12.75" customHeight="1" x14ac:dyDescent="0.2">
      <c r="A130" s="53">
        <v>6632</v>
      </c>
      <c r="B130" s="232" t="s">
        <v>303</v>
      </c>
      <c r="C130" s="50" t="s">
        <v>304</v>
      </c>
      <c r="D130" s="242"/>
      <c r="E130" s="242">
        <v>242326.93</v>
      </c>
      <c r="F130" s="52" t="str">
        <f t="shared" si="0"/>
        <v>-</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0</v>
      </c>
      <c r="E139" s="51">
        <f t="shared" si="33"/>
        <v>0</v>
      </c>
      <c r="F139" s="52" t="str">
        <f t="shared" si="31"/>
        <v>-</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0</v>
      </c>
      <c r="E150" s="242">
        <v>0</v>
      </c>
      <c r="F150" s="52" t="str">
        <f t="shared" si="31"/>
        <v>-</v>
      </c>
    </row>
    <row r="151" spans="1:6" ht="12.75" customHeight="1" x14ac:dyDescent="0.2">
      <c r="A151" s="53">
        <v>3</v>
      </c>
      <c r="B151" s="85" t="s">
        <v>345</v>
      </c>
      <c r="C151" s="50" t="s">
        <v>53</v>
      </c>
      <c r="D151" s="51">
        <f t="shared" ref="D151:E151" si="35">D152+D163+D196+D215+D224+D252+D263</f>
        <v>5730569.5099999998</v>
      </c>
      <c r="E151" s="51">
        <f t="shared" si="35"/>
        <v>6195178.25</v>
      </c>
      <c r="F151" s="52">
        <f t="shared" si="31"/>
        <v>108.10754915701214</v>
      </c>
    </row>
    <row r="152" spans="1:6" ht="12.75" customHeight="1" x14ac:dyDescent="0.2">
      <c r="A152" s="53">
        <v>31</v>
      </c>
      <c r="B152" s="85" t="s">
        <v>346</v>
      </c>
      <c r="C152" s="50" t="s">
        <v>347</v>
      </c>
      <c r="D152" s="51">
        <f t="shared" ref="D152:E152" si="36">D153+D158+D159</f>
        <v>539451.46</v>
      </c>
      <c r="E152" s="51">
        <f t="shared" si="36"/>
        <v>516848.67</v>
      </c>
      <c r="F152" s="52">
        <f t="shared" si="31"/>
        <v>95.8100419266638</v>
      </c>
    </row>
    <row r="153" spans="1:6" ht="12.75" customHeight="1" x14ac:dyDescent="0.2">
      <c r="A153" s="53">
        <v>311</v>
      </c>
      <c r="B153" s="85" t="s">
        <v>348</v>
      </c>
      <c r="C153" s="50" t="s">
        <v>349</v>
      </c>
      <c r="D153" s="51">
        <f t="shared" ref="D153:E153" si="37">SUM(D154:D157)</f>
        <v>426262.26</v>
      </c>
      <c r="E153" s="51">
        <f t="shared" si="37"/>
        <v>415182.61</v>
      </c>
      <c r="F153" s="52">
        <f t="shared" si="31"/>
        <v>97.400743382724059</v>
      </c>
    </row>
    <row r="154" spans="1:6" ht="12.75" customHeight="1" x14ac:dyDescent="0.2">
      <c r="A154" s="53">
        <v>3111</v>
      </c>
      <c r="B154" s="85" t="s">
        <v>350</v>
      </c>
      <c r="C154" s="50" t="s">
        <v>351</v>
      </c>
      <c r="D154" s="242">
        <v>426262.26</v>
      </c>
      <c r="E154" s="242">
        <v>415182.61</v>
      </c>
      <c r="F154" s="52">
        <f t="shared" si="31"/>
        <v>97.400743382724059</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42855.93</v>
      </c>
      <c r="E158" s="242">
        <v>33160.93</v>
      </c>
      <c r="F158" s="52">
        <f t="shared" si="31"/>
        <v>77.377693122048683</v>
      </c>
    </row>
    <row r="159" spans="1:6" ht="12.75" customHeight="1" x14ac:dyDescent="0.2">
      <c r="A159" s="53">
        <v>313</v>
      </c>
      <c r="B159" s="85" t="s">
        <v>360</v>
      </c>
      <c r="C159" s="50" t="s">
        <v>361</v>
      </c>
      <c r="D159" s="51">
        <f t="shared" ref="D159:E159" si="38">SUM(D160:D162)</f>
        <v>70333.27</v>
      </c>
      <c r="E159" s="51">
        <f t="shared" si="38"/>
        <v>68505.13</v>
      </c>
      <c r="F159" s="52">
        <f t="shared" si="31"/>
        <v>97.400746474605825</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70333.27</v>
      </c>
      <c r="E161" s="242">
        <v>68505.13</v>
      </c>
      <c r="F161" s="52">
        <f t="shared" si="31"/>
        <v>97.400746474605825</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2675259.5399999996</v>
      </c>
      <c r="E163" s="51">
        <f t="shared" si="39"/>
        <v>2756147.6799999997</v>
      </c>
      <c r="F163" s="52">
        <f t="shared" si="31"/>
        <v>103.02356234191767</v>
      </c>
    </row>
    <row r="164" spans="1:6" ht="12.75" customHeight="1" x14ac:dyDescent="0.2">
      <c r="A164" s="53">
        <v>321</v>
      </c>
      <c r="B164" s="85" t="s">
        <v>369</v>
      </c>
      <c r="C164" s="50" t="s">
        <v>370</v>
      </c>
      <c r="D164" s="51">
        <f t="shared" ref="D164:E164" si="40">SUM(D165:D168)</f>
        <v>26319.19</v>
      </c>
      <c r="E164" s="51">
        <f t="shared" si="40"/>
        <v>24680.030000000002</v>
      </c>
      <c r="F164" s="52">
        <f t="shared" si="31"/>
        <v>93.771996782575769</v>
      </c>
    </row>
    <row r="165" spans="1:6" ht="12.75" customHeight="1" x14ac:dyDescent="0.2">
      <c r="A165" s="53">
        <v>3211</v>
      </c>
      <c r="B165" s="85" t="s">
        <v>371</v>
      </c>
      <c r="C165" s="50" t="s">
        <v>372</v>
      </c>
      <c r="D165" s="242">
        <v>1694.6</v>
      </c>
      <c r="E165" s="242">
        <v>1907.92</v>
      </c>
      <c r="F165" s="52">
        <f t="shared" si="31"/>
        <v>112.58822140918213</v>
      </c>
    </row>
    <row r="166" spans="1:6" ht="12.75" customHeight="1" x14ac:dyDescent="0.2">
      <c r="A166" s="53">
        <v>3212</v>
      </c>
      <c r="B166" s="85" t="s">
        <v>373</v>
      </c>
      <c r="C166" s="50" t="s">
        <v>374</v>
      </c>
      <c r="D166" s="242">
        <v>20755.59</v>
      </c>
      <c r="E166" s="242">
        <v>20535.45</v>
      </c>
      <c r="F166" s="52">
        <f t="shared" si="31"/>
        <v>98.939370068497212</v>
      </c>
    </row>
    <row r="167" spans="1:6" ht="12.75" customHeight="1" x14ac:dyDescent="0.2">
      <c r="A167" s="53">
        <v>3213</v>
      </c>
      <c r="B167" s="85" t="s">
        <v>375</v>
      </c>
      <c r="C167" s="50" t="s">
        <v>376</v>
      </c>
      <c r="D167" s="242">
        <v>3452.25</v>
      </c>
      <c r="E167" s="242">
        <v>1860.96</v>
      </c>
      <c r="F167" s="52">
        <f t="shared" si="31"/>
        <v>53.905713665001088</v>
      </c>
    </row>
    <row r="168" spans="1:6" ht="12.75" customHeight="1" x14ac:dyDescent="0.2">
      <c r="A168" s="53">
        <v>3214</v>
      </c>
      <c r="B168" s="85" t="s">
        <v>377</v>
      </c>
      <c r="C168" s="50" t="s">
        <v>378</v>
      </c>
      <c r="D168" s="242">
        <v>416.75</v>
      </c>
      <c r="E168" s="242">
        <v>375.7</v>
      </c>
      <c r="F168" s="52">
        <f t="shared" si="31"/>
        <v>90.149970005998796</v>
      </c>
    </row>
    <row r="169" spans="1:6" ht="12.75" customHeight="1" x14ac:dyDescent="0.2">
      <c r="A169" s="53">
        <v>322</v>
      </c>
      <c r="B169" s="85" t="s">
        <v>379</v>
      </c>
      <c r="C169" s="50" t="s">
        <v>380</v>
      </c>
      <c r="D169" s="51">
        <f t="shared" ref="D169:E169" si="41">SUM(D170:D176)</f>
        <v>236916.58000000005</v>
      </c>
      <c r="E169" s="51">
        <f t="shared" si="41"/>
        <v>188201.83000000005</v>
      </c>
      <c r="F169" s="52">
        <f t="shared" si="31"/>
        <v>79.438015693118658</v>
      </c>
    </row>
    <row r="170" spans="1:6" ht="12.75" customHeight="1" x14ac:dyDescent="0.2">
      <c r="A170" s="53">
        <v>3221</v>
      </c>
      <c r="B170" s="85" t="s">
        <v>381</v>
      </c>
      <c r="C170" s="50" t="s">
        <v>382</v>
      </c>
      <c r="D170" s="242">
        <v>21025.95</v>
      </c>
      <c r="E170" s="242">
        <v>20193.330000000002</v>
      </c>
      <c r="F170" s="52">
        <f t="shared" si="31"/>
        <v>96.04003624093086</v>
      </c>
    </row>
    <row r="171" spans="1:6" ht="12.75" customHeight="1" x14ac:dyDescent="0.2">
      <c r="A171" s="53">
        <v>3222</v>
      </c>
      <c r="B171" s="85" t="s">
        <v>383</v>
      </c>
      <c r="C171" s="50" t="s">
        <v>384</v>
      </c>
      <c r="D171" s="242">
        <v>0</v>
      </c>
      <c r="E171" s="242">
        <v>0</v>
      </c>
      <c r="F171" s="52" t="str">
        <f t="shared" si="31"/>
        <v>-</v>
      </c>
    </row>
    <row r="172" spans="1:6" ht="12.75" customHeight="1" x14ac:dyDescent="0.2">
      <c r="A172" s="53">
        <v>3223</v>
      </c>
      <c r="B172" s="85" t="s">
        <v>385</v>
      </c>
      <c r="C172" s="50" t="s">
        <v>386</v>
      </c>
      <c r="D172" s="242">
        <v>213651.07</v>
      </c>
      <c r="E172" s="242">
        <v>162553.95000000001</v>
      </c>
      <c r="F172" s="52">
        <f t="shared" si="31"/>
        <v>76.083845496303866</v>
      </c>
    </row>
    <row r="173" spans="1:6" ht="12.75" customHeight="1" x14ac:dyDescent="0.2">
      <c r="A173" s="53">
        <v>3224</v>
      </c>
      <c r="B173" s="85" t="s">
        <v>387</v>
      </c>
      <c r="C173" s="50" t="s">
        <v>388</v>
      </c>
      <c r="D173" s="242">
        <v>436.39</v>
      </c>
      <c r="E173" s="242">
        <v>1166.07</v>
      </c>
      <c r="F173" s="52">
        <f t="shared" si="31"/>
        <v>267.20823116936685</v>
      </c>
    </row>
    <row r="174" spans="1:6" ht="12.75" customHeight="1" x14ac:dyDescent="0.2">
      <c r="A174" s="53">
        <v>3225</v>
      </c>
      <c r="B174" s="85" t="s">
        <v>389</v>
      </c>
      <c r="C174" s="50" t="s">
        <v>390</v>
      </c>
      <c r="D174" s="242">
        <v>1803.17</v>
      </c>
      <c r="E174" s="242">
        <v>4288.4799999999996</v>
      </c>
      <c r="F174" s="52">
        <f t="shared" si="31"/>
        <v>237.83004375627365</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0</v>
      </c>
      <c r="E176" s="242">
        <v>0</v>
      </c>
      <c r="F176" s="52" t="str">
        <f t="shared" si="31"/>
        <v>-</v>
      </c>
    </row>
    <row r="177" spans="1:6" ht="12.75" customHeight="1" x14ac:dyDescent="0.2">
      <c r="A177" s="53">
        <v>323</v>
      </c>
      <c r="B177" s="85" t="s">
        <v>395</v>
      </c>
      <c r="C177" s="50" t="s">
        <v>396</v>
      </c>
      <c r="D177" s="51">
        <f t="shared" ref="D177:E177" si="42">SUM(D178:D186)</f>
        <v>2235207.1199999996</v>
      </c>
      <c r="E177" s="51">
        <f t="shared" si="42"/>
        <v>2379590.63</v>
      </c>
      <c r="F177" s="52">
        <f t="shared" si="31"/>
        <v>106.45951369374667</v>
      </c>
    </row>
    <row r="178" spans="1:6" ht="12.75" customHeight="1" x14ac:dyDescent="0.2">
      <c r="A178" s="53">
        <v>3231</v>
      </c>
      <c r="B178" s="85" t="s">
        <v>397</v>
      </c>
      <c r="C178" s="50" t="s">
        <v>398</v>
      </c>
      <c r="D178" s="242">
        <v>227105.18</v>
      </c>
      <c r="E178" s="242">
        <v>256095.4</v>
      </c>
      <c r="F178" s="52">
        <f t="shared" si="31"/>
        <v>112.76510733925136</v>
      </c>
    </row>
    <row r="179" spans="1:6" ht="12.75" customHeight="1" x14ac:dyDescent="0.2">
      <c r="A179" s="53">
        <v>3232</v>
      </c>
      <c r="B179" s="85" t="s">
        <v>399</v>
      </c>
      <c r="C179" s="50" t="s">
        <v>400</v>
      </c>
      <c r="D179" s="242">
        <v>1427089.92</v>
      </c>
      <c r="E179" s="242">
        <v>1404123.7</v>
      </c>
      <c r="F179" s="52">
        <f t="shared" si="31"/>
        <v>98.390695661279707</v>
      </c>
    </row>
    <row r="180" spans="1:6" ht="12.75" customHeight="1" x14ac:dyDescent="0.2">
      <c r="A180" s="53">
        <v>3233</v>
      </c>
      <c r="B180" s="85" t="s">
        <v>401</v>
      </c>
      <c r="C180" s="50" t="s">
        <v>402</v>
      </c>
      <c r="D180" s="242">
        <v>45321.26</v>
      </c>
      <c r="E180" s="242">
        <v>39520.61</v>
      </c>
      <c r="F180" s="52">
        <f t="shared" si="31"/>
        <v>87.201039865175858</v>
      </c>
    </row>
    <row r="181" spans="1:6" ht="12.75" customHeight="1" x14ac:dyDescent="0.2">
      <c r="A181" s="53">
        <v>3234</v>
      </c>
      <c r="B181" s="85" t="s">
        <v>403</v>
      </c>
      <c r="C181" s="50" t="s">
        <v>404</v>
      </c>
      <c r="D181" s="242">
        <v>206973.52</v>
      </c>
      <c r="E181" s="242">
        <v>245705.21</v>
      </c>
      <c r="F181" s="52">
        <f t="shared" si="31"/>
        <v>118.71335521568169</v>
      </c>
    </row>
    <row r="182" spans="1:6" ht="12.75" customHeight="1" x14ac:dyDescent="0.2">
      <c r="A182" s="53">
        <v>3235</v>
      </c>
      <c r="B182" s="85" t="s">
        <v>405</v>
      </c>
      <c r="C182" s="50" t="s">
        <v>406</v>
      </c>
      <c r="D182" s="242">
        <v>42755.33</v>
      </c>
      <c r="E182" s="242">
        <v>42236.36</v>
      </c>
      <c r="F182" s="52">
        <f t="shared" si="31"/>
        <v>98.78618642400842</v>
      </c>
    </row>
    <row r="183" spans="1:6" ht="12.75" customHeight="1" x14ac:dyDescent="0.2">
      <c r="A183" s="53">
        <v>3236</v>
      </c>
      <c r="B183" s="85" t="s">
        <v>407</v>
      </c>
      <c r="C183" s="50" t="s">
        <v>408</v>
      </c>
      <c r="D183" s="242">
        <v>35347.67</v>
      </c>
      <c r="E183" s="242">
        <v>45274.52</v>
      </c>
      <c r="F183" s="52">
        <f t="shared" si="31"/>
        <v>128.08346349278469</v>
      </c>
    </row>
    <row r="184" spans="1:6" ht="12.75" customHeight="1" x14ac:dyDescent="0.2">
      <c r="A184" s="53">
        <v>3237</v>
      </c>
      <c r="B184" s="85" t="s">
        <v>409</v>
      </c>
      <c r="C184" s="50" t="s">
        <v>410</v>
      </c>
      <c r="D184" s="242">
        <v>156529.03</v>
      </c>
      <c r="E184" s="242">
        <v>244065.58</v>
      </c>
      <c r="F184" s="52">
        <f t="shared" si="31"/>
        <v>155.92352421783997</v>
      </c>
    </row>
    <row r="185" spans="1:6" ht="12.75" customHeight="1" x14ac:dyDescent="0.2">
      <c r="A185" s="53">
        <v>3238</v>
      </c>
      <c r="B185" s="85" t="s">
        <v>411</v>
      </c>
      <c r="C185" s="50" t="s">
        <v>412</v>
      </c>
      <c r="D185" s="242">
        <v>17196.759999999998</v>
      </c>
      <c r="E185" s="242">
        <v>21079.439999999999</v>
      </c>
      <c r="F185" s="52">
        <f t="shared" si="31"/>
        <v>122.57797399044937</v>
      </c>
    </row>
    <row r="186" spans="1:6" ht="12.75" customHeight="1" x14ac:dyDescent="0.2">
      <c r="A186" s="53">
        <v>3239</v>
      </c>
      <c r="B186" s="85" t="s">
        <v>413</v>
      </c>
      <c r="C186" s="50" t="s">
        <v>414</v>
      </c>
      <c r="D186" s="242">
        <v>76888.45</v>
      </c>
      <c r="E186" s="242">
        <v>81489.81</v>
      </c>
      <c r="F186" s="52">
        <f t="shared" si="31"/>
        <v>105.98446190552677</v>
      </c>
    </row>
    <row r="187" spans="1:6" ht="12.75" customHeight="1" x14ac:dyDescent="0.2">
      <c r="A187" s="53">
        <v>324</v>
      </c>
      <c r="B187" s="85" t="s">
        <v>415</v>
      </c>
      <c r="C187" s="50" t="s">
        <v>416</v>
      </c>
      <c r="D187" s="242"/>
      <c r="E187" s="242">
        <v>269.58</v>
      </c>
      <c r="F187" s="52" t="str">
        <f t="shared" si="31"/>
        <v>-</v>
      </c>
    </row>
    <row r="188" spans="1:6" ht="12.75" customHeight="1" x14ac:dyDescent="0.2">
      <c r="A188" s="53">
        <v>329</v>
      </c>
      <c r="B188" s="85" t="s">
        <v>417</v>
      </c>
      <c r="C188" s="50" t="s">
        <v>418</v>
      </c>
      <c r="D188" s="51">
        <f t="shared" ref="D188:E188" si="43">SUM(D189:D195)</f>
        <v>176816.65000000002</v>
      </c>
      <c r="E188" s="51">
        <f t="shared" si="43"/>
        <v>163405.60999999999</v>
      </c>
      <c r="F188" s="52">
        <f t="shared" si="31"/>
        <v>92.415284420330295</v>
      </c>
    </row>
    <row r="189" spans="1:6" ht="12.75" customHeight="1" x14ac:dyDescent="0.2">
      <c r="A189" s="53">
        <v>3291</v>
      </c>
      <c r="B189" s="232" t="s">
        <v>419</v>
      </c>
      <c r="C189" s="50" t="s">
        <v>420</v>
      </c>
      <c r="D189" s="242">
        <v>61419.74</v>
      </c>
      <c r="E189" s="242">
        <v>57893.1</v>
      </c>
      <c r="F189" s="52">
        <f t="shared" si="31"/>
        <v>94.258132645953893</v>
      </c>
    </row>
    <row r="190" spans="1:6" ht="12.75" customHeight="1" x14ac:dyDescent="0.2">
      <c r="A190" s="53">
        <v>3292</v>
      </c>
      <c r="B190" s="85" t="s">
        <v>421</v>
      </c>
      <c r="C190" s="50" t="s">
        <v>422</v>
      </c>
      <c r="D190" s="242">
        <v>13658.5</v>
      </c>
      <c r="E190" s="242">
        <v>15896.1</v>
      </c>
      <c r="F190" s="52">
        <f t="shared" si="31"/>
        <v>116.38247245305122</v>
      </c>
    </row>
    <row r="191" spans="1:6" ht="12.75" customHeight="1" x14ac:dyDescent="0.2">
      <c r="A191" s="53">
        <v>3293</v>
      </c>
      <c r="B191" s="85" t="s">
        <v>423</v>
      </c>
      <c r="C191" s="50" t="s">
        <v>424</v>
      </c>
      <c r="D191" s="242">
        <v>19559.490000000002</v>
      </c>
      <c r="E191" s="242">
        <v>23133.71</v>
      </c>
      <c r="F191" s="52">
        <f t="shared" si="31"/>
        <v>118.27358484295858</v>
      </c>
    </row>
    <row r="192" spans="1:6" ht="12.75" customHeight="1" x14ac:dyDescent="0.2">
      <c r="A192" s="53">
        <v>3294</v>
      </c>
      <c r="B192" s="85" t="s">
        <v>425</v>
      </c>
      <c r="C192" s="50" t="s">
        <v>426</v>
      </c>
      <c r="D192" s="242">
        <v>7417.75</v>
      </c>
      <c r="E192" s="242">
        <v>8433.2800000000007</v>
      </c>
      <c r="F192" s="52">
        <f t="shared" si="31"/>
        <v>113.69053958410571</v>
      </c>
    </row>
    <row r="193" spans="1:6" ht="12.75" customHeight="1" x14ac:dyDescent="0.2">
      <c r="A193" s="53">
        <v>3295</v>
      </c>
      <c r="B193" s="85" t="s">
        <v>427</v>
      </c>
      <c r="C193" s="50" t="s">
        <v>428</v>
      </c>
      <c r="D193" s="242">
        <v>33836.620000000003</v>
      </c>
      <c r="E193" s="242">
        <v>37470.9</v>
      </c>
      <c r="F193" s="52">
        <f t="shared" si="31"/>
        <v>110.74067090625481</v>
      </c>
    </row>
    <row r="194" spans="1:6" ht="12.75" customHeight="1" x14ac:dyDescent="0.2">
      <c r="A194" s="53" t="s">
        <v>429</v>
      </c>
      <c r="B194" s="85" t="s">
        <v>430</v>
      </c>
      <c r="C194" s="50" t="s">
        <v>429</v>
      </c>
      <c r="D194" s="242"/>
      <c r="E194" s="242">
        <v>4652.28</v>
      </c>
      <c r="F194" s="52" t="str">
        <f t="shared" si="31"/>
        <v>-</v>
      </c>
    </row>
    <row r="195" spans="1:6" ht="12.75" customHeight="1" x14ac:dyDescent="0.2">
      <c r="A195" s="53">
        <v>3299</v>
      </c>
      <c r="B195" s="85" t="s">
        <v>431</v>
      </c>
      <c r="C195" s="50" t="s">
        <v>432</v>
      </c>
      <c r="D195" s="242">
        <v>40924.550000000003</v>
      </c>
      <c r="E195" s="242">
        <v>15926.24</v>
      </c>
      <c r="F195" s="52">
        <f t="shared" si="31"/>
        <v>38.916102925994295</v>
      </c>
    </row>
    <row r="196" spans="1:6" ht="12.75" customHeight="1" x14ac:dyDescent="0.2">
      <c r="A196" s="53">
        <v>34</v>
      </c>
      <c r="B196" s="232" t="s">
        <v>433</v>
      </c>
      <c r="C196" s="50" t="s">
        <v>434</v>
      </c>
      <c r="D196" s="51">
        <f t="shared" ref="D196:E196" si="44">D197+D202+D210</f>
        <v>26309.77</v>
      </c>
      <c r="E196" s="51">
        <f t="shared" si="44"/>
        <v>18865.62</v>
      </c>
      <c r="F196" s="52">
        <f t="shared" si="31"/>
        <v>71.705757975079209</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22916.58</v>
      </c>
      <c r="E202" s="51">
        <f t="shared" si="46"/>
        <v>15692.99</v>
      </c>
      <c r="F202" s="52">
        <f t="shared" si="31"/>
        <v>68.478760792404444</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v>0</v>
      </c>
      <c r="E204" s="242">
        <v>0</v>
      </c>
      <c r="F204" s="52" t="str">
        <f t="shared" si="31"/>
        <v>-</v>
      </c>
    </row>
    <row r="205" spans="1:6" ht="24" x14ac:dyDescent="0.2">
      <c r="A205" s="53">
        <v>3423</v>
      </c>
      <c r="B205" s="232" t="s">
        <v>451</v>
      </c>
      <c r="C205" s="50" t="s">
        <v>452</v>
      </c>
      <c r="D205" s="242">
        <v>22916.58</v>
      </c>
      <c r="E205" s="242">
        <v>15692.99</v>
      </c>
      <c r="F205" s="52">
        <f t="shared" si="31"/>
        <v>68.478760792404444</v>
      </c>
    </row>
    <row r="206" spans="1:6" ht="12.75" customHeight="1" x14ac:dyDescent="0.2">
      <c r="A206" s="53">
        <v>3425</v>
      </c>
      <c r="B206" s="85" t="s">
        <v>453</v>
      </c>
      <c r="C206" s="50" t="s">
        <v>454</v>
      </c>
      <c r="D206" s="242">
        <v>0</v>
      </c>
      <c r="E206" s="242">
        <v>0</v>
      </c>
      <c r="F206" s="52" t="str">
        <f t="shared" si="31"/>
        <v>-</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3393.1899999999996</v>
      </c>
      <c r="E210" s="51">
        <f t="shared" si="47"/>
        <v>3172.63</v>
      </c>
      <c r="F210" s="52">
        <f t="shared" si="31"/>
        <v>93.49992190239864</v>
      </c>
    </row>
    <row r="211" spans="1:6" ht="12.75" customHeight="1" x14ac:dyDescent="0.2">
      <c r="A211" s="53">
        <v>3431</v>
      </c>
      <c r="B211" s="232" t="s">
        <v>463</v>
      </c>
      <c r="C211" s="50" t="s">
        <v>464</v>
      </c>
      <c r="D211" s="242">
        <v>2626.58</v>
      </c>
      <c r="E211" s="242">
        <v>2517.1799999999998</v>
      </c>
      <c r="F211" s="52">
        <f t="shared" si="31"/>
        <v>95.834887953155814</v>
      </c>
    </row>
    <row r="212" spans="1:6" ht="12.75" customHeight="1" x14ac:dyDescent="0.2">
      <c r="A212" s="53">
        <v>3432</v>
      </c>
      <c r="B212" s="85" t="s">
        <v>465</v>
      </c>
      <c r="C212" s="50" t="s">
        <v>466</v>
      </c>
      <c r="D212" s="242">
        <v>0</v>
      </c>
      <c r="E212" s="242">
        <v>0</v>
      </c>
      <c r="F212" s="52" t="str">
        <f t="shared" si="31"/>
        <v>-</v>
      </c>
    </row>
    <row r="213" spans="1:6" ht="12.75" customHeight="1" x14ac:dyDescent="0.2">
      <c r="A213" s="53">
        <v>3433</v>
      </c>
      <c r="B213" s="85" t="s">
        <v>467</v>
      </c>
      <c r="C213" s="50" t="s">
        <v>468</v>
      </c>
      <c r="D213" s="242">
        <v>302.08</v>
      </c>
      <c r="E213" s="242">
        <v>71.94</v>
      </c>
      <c r="F213" s="52">
        <f t="shared" si="31"/>
        <v>23.81488347457627</v>
      </c>
    </row>
    <row r="214" spans="1:6" ht="12.75" customHeight="1" x14ac:dyDescent="0.2">
      <c r="A214" s="53">
        <v>3434</v>
      </c>
      <c r="B214" s="85" t="s">
        <v>469</v>
      </c>
      <c r="C214" s="50" t="s">
        <v>470</v>
      </c>
      <c r="D214" s="242">
        <v>464.53</v>
      </c>
      <c r="E214" s="242">
        <v>583.51</v>
      </c>
      <c r="F214" s="52">
        <f t="shared" si="31"/>
        <v>125.61298516780401</v>
      </c>
    </row>
    <row r="215" spans="1:6" ht="12.75" customHeight="1" x14ac:dyDescent="0.2">
      <c r="A215" s="53">
        <v>35</v>
      </c>
      <c r="B215" s="85" t="s">
        <v>471</v>
      </c>
      <c r="C215" s="50" t="s">
        <v>472</v>
      </c>
      <c r="D215" s="51">
        <f t="shared" ref="D215:E215" si="48">D216+D219+D223</f>
        <v>391550.07</v>
      </c>
      <c r="E215" s="51">
        <f t="shared" si="48"/>
        <v>356863.8</v>
      </c>
      <c r="F215" s="52">
        <f t="shared" si="31"/>
        <v>91.141293883563861</v>
      </c>
    </row>
    <row r="216" spans="1:6" ht="12.75" customHeight="1" x14ac:dyDescent="0.2">
      <c r="A216" s="53">
        <v>351</v>
      </c>
      <c r="B216" s="85" t="s">
        <v>473</v>
      </c>
      <c r="C216" s="50" t="s">
        <v>474</v>
      </c>
      <c r="D216" s="51">
        <f t="shared" ref="D216:E216" si="49">SUM(D217:D218)</f>
        <v>391550.07</v>
      </c>
      <c r="E216" s="51">
        <f t="shared" si="49"/>
        <v>356863.8</v>
      </c>
      <c r="F216" s="52">
        <f t="shared" si="31"/>
        <v>91.141293883563861</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391550.07</v>
      </c>
      <c r="E218" s="242">
        <v>356863.8</v>
      </c>
      <c r="F218" s="52">
        <f t="shared" si="31"/>
        <v>91.141293883563861</v>
      </c>
    </row>
    <row r="219" spans="1:6" ht="24" x14ac:dyDescent="0.2">
      <c r="A219" s="53">
        <v>352</v>
      </c>
      <c r="B219" s="85" t="s">
        <v>479</v>
      </c>
      <c r="C219" s="50" t="s">
        <v>480</v>
      </c>
      <c r="D219" s="51">
        <f t="shared" ref="D219:E219" si="50">SUM(D220:D222)</f>
        <v>0</v>
      </c>
      <c r="E219" s="51">
        <f t="shared" si="50"/>
        <v>0</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v>0</v>
      </c>
      <c r="E221" s="242">
        <v>0</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781816.84</v>
      </c>
      <c r="E224" s="51">
        <f t="shared" si="51"/>
        <v>995138.65</v>
      </c>
      <c r="F224" s="52">
        <f t="shared" ref="F224:F235" si="52">IF(D224&lt;&gt;0,IF(E224/D224&gt;=100,"&gt;&gt;100",E224/D224*100),"-")</f>
        <v>127.28539462004937</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8366.31</v>
      </c>
      <c r="E231" s="51">
        <f t="shared" si="55"/>
        <v>1778.51</v>
      </c>
      <c r="F231" s="52">
        <f t="shared" si="52"/>
        <v>21.257997850904403</v>
      </c>
    </row>
    <row r="232" spans="1:6" ht="12.75" customHeight="1" x14ac:dyDescent="0.2">
      <c r="A232" s="53">
        <v>3631</v>
      </c>
      <c r="B232" s="85" t="s">
        <v>505</v>
      </c>
      <c r="C232" s="50" t="s">
        <v>506</v>
      </c>
      <c r="D232" s="242"/>
      <c r="E232" s="242">
        <v>1778.51</v>
      </c>
      <c r="F232" s="52" t="str">
        <f t="shared" si="52"/>
        <v>-</v>
      </c>
    </row>
    <row r="233" spans="1:6" ht="12.75" customHeight="1" x14ac:dyDescent="0.2">
      <c r="A233" s="53">
        <v>3632</v>
      </c>
      <c r="B233" s="85" t="s">
        <v>507</v>
      </c>
      <c r="C233" s="50" t="s">
        <v>508</v>
      </c>
      <c r="D233" s="242">
        <v>8366.31</v>
      </c>
      <c r="E233" s="242"/>
      <c r="F233" s="52">
        <f t="shared" si="52"/>
        <v>0</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111451.72</v>
      </c>
      <c r="E236" s="51">
        <f t="shared" si="56"/>
        <v>139849.74</v>
      </c>
      <c r="F236" s="52">
        <f t="shared" ref="F236:F239" si="57">IF(D236&lt;&gt;0,IF(E236/D236&gt;=100,"&gt;&gt;100",E236/D236*100),"-")</f>
        <v>125.48010923474307</v>
      </c>
    </row>
    <row r="237" spans="1:6" ht="12.75" customHeight="1" x14ac:dyDescent="0.2">
      <c r="A237" s="53" t="s">
        <v>515</v>
      </c>
      <c r="B237" s="85" t="s">
        <v>516</v>
      </c>
      <c r="C237" s="50" t="s">
        <v>515</v>
      </c>
      <c r="D237" s="242">
        <v>103488.35</v>
      </c>
      <c r="E237" s="242">
        <v>135868.06</v>
      </c>
      <c r="F237" s="52">
        <f t="shared" si="57"/>
        <v>131.28826578064098</v>
      </c>
    </row>
    <row r="238" spans="1:6" ht="12.75" customHeight="1" x14ac:dyDescent="0.2">
      <c r="A238" s="53" t="s">
        <v>517</v>
      </c>
      <c r="B238" s="85" t="s">
        <v>518</v>
      </c>
      <c r="C238" s="50" t="s">
        <v>517</v>
      </c>
      <c r="D238" s="242">
        <v>7963.37</v>
      </c>
      <c r="E238" s="242">
        <v>3981.68</v>
      </c>
      <c r="F238" s="52">
        <f t="shared" si="57"/>
        <v>49.999937212511789</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661998.80999999994</v>
      </c>
      <c r="E240" s="51">
        <f t="shared" si="58"/>
        <v>853510.4</v>
      </c>
      <c r="F240" s="52">
        <f t="shared" ref="F240:F243" si="59">IF(D240&lt;&gt;0,IF(E240/D240&gt;=100,"&gt;&gt;100",E240/D240*100),"-")</f>
        <v>128.92929520522856</v>
      </c>
    </row>
    <row r="241" spans="1:6" ht="24" x14ac:dyDescent="0.2">
      <c r="A241" s="53">
        <v>3672</v>
      </c>
      <c r="B241" s="85" t="s">
        <v>523</v>
      </c>
      <c r="C241" s="50" t="s">
        <v>524</v>
      </c>
      <c r="D241" s="242">
        <v>650798.73</v>
      </c>
      <c r="E241" s="242">
        <v>843988.85</v>
      </c>
      <c r="F241" s="52">
        <f t="shared" si="59"/>
        <v>129.68507944076657</v>
      </c>
    </row>
    <row r="242" spans="1:6" ht="24" x14ac:dyDescent="0.2">
      <c r="A242" s="53">
        <v>3673</v>
      </c>
      <c r="B242" s="85" t="s">
        <v>525</v>
      </c>
      <c r="C242" s="50" t="s">
        <v>526</v>
      </c>
      <c r="D242" s="242">
        <v>11200.08</v>
      </c>
      <c r="E242" s="242">
        <v>9521.5499999999993</v>
      </c>
      <c r="F242" s="52">
        <f t="shared" si="59"/>
        <v>85.013232048342502</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599137.96</v>
      </c>
      <c r="E252" s="51">
        <f t="shared" si="63"/>
        <v>686249.97</v>
      </c>
      <c r="F252" s="52">
        <f t="shared" ref="F252:F258" si="64">IF(D252&lt;&gt;0,IF(E252/D252&gt;=100,"&gt;&gt;100",E252/D252*100),"-")</f>
        <v>114.5395578006775</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599137.96</v>
      </c>
      <c r="E259" s="51">
        <f t="shared" si="66"/>
        <v>686249.97</v>
      </c>
      <c r="F259" s="52">
        <f t="shared" ref="F259:F262" si="67">IF(D259&lt;&gt;0,IF(E259/D259&gt;=100,"&gt;&gt;100",E259/D259*100),"-")</f>
        <v>114.5395578006775</v>
      </c>
    </row>
    <row r="260" spans="1:6" ht="12.75" customHeight="1" x14ac:dyDescent="0.2">
      <c r="A260" s="53">
        <v>3721</v>
      </c>
      <c r="B260" s="85" t="s">
        <v>557</v>
      </c>
      <c r="C260" s="50" t="s">
        <v>558</v>
      </c>
      <c r="D260" s="242">
        <v>421355.76</v>
      </c>
      <c r="E260" s="242">
        <v>506345.83</v>
      </c>
      <c r="F260" s="52">
        <f t="shared" si="67"/>
        <v>120.17062019040632</v>
      </c>
    </row>
    <row r="261" spans="1:6" ht="12.75" customHeight="1" x14ac:dyDescent="0.2">
      <c r="A261" s="53">
        <v>3722</v>
      </c>
      <c r="B261" s="85" t="s">
        <v>559</v>
      </c>
      <c r="C261" s="50" t="s">
        <v>560</v>
      </c>
      <c r="D261" s="242">
        <v>177782.2</v>
      </c>
      <c r="E261" s="242">
        <v>179904.14</v>
      </c>
      <c r="F261" s="52">
        <f t="shared" si="67"/>
        <v>101.1935615601562</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717043.87</v>
      </c>
      <c r="E263" s="51">
        <f t="shared" si="68"/>
        <v>865063.86</v>
      </c>
      <c r="F263" s="52">
        <f t="shared" ref="F263:F267" si="69">IF(D263&lt;&gt;0,IF(E263/D263&gt;=100,"&gt;&gt;100",E263/D263*100),"-")</f>
        <v>120.64308701223538</v>
      </c>
    </row>
    <row r="264" spans="1:6" ht="12.75" customHeight="1" x14ac:dyDescent="0.2">
      <c r="A264" s="53">
        <v>381</v>
      </c>
      <c r="B264" s="85" t="s">
        <v>565</v>
      </c>
      <c r="C264" s="50" t="s">
        <v>566</v>
      </c>
      <c r="D264" s="51">
        <f t="shared" ref="D264:E264" si="70">SUM(D265:D267)</f>
        <v>666915.92000000004</v>
      </c>
      <c r="E264" s="51">
        <f t="shared" si="70"/>
        <v>780248.63</v>
      </c>
      <c r="F264" s="52">
        <f t="shared" si="69"/>
        <v>116.99355295042288</v>
      </c>
    </row>
    <row r="265" spans="1:6" ht="12.75" customHeight="1" x14ac:dyDescent="0.2">
      <c r="A265" s="53">
        <v>3811</v>
      </c>
      <c r="B265" s="85" t="s">
        <v>567</v>
      </c>
      <c r="C265" s="50" t="s">
        <v>568</v>
      </c>
      <c r="D265" s="242">
        <v>650400.42000000004</v>
      </c>
      <c r="E265" s="242">
        <v>763074.04</v>
      </c>
      <c r="F265" s="52">
        <f t="shared" si="69"/>
        <v>117.32373112551188</v>
      </c>
    </row>
    <row r="266" spans="1:6" ht="12.75" customHeight="1" x14ac:dyDescent="0.2">
      <c r="A266" s="53">
        <v>3812</v>
      </c>
      <c r="B266" s="85" t="s">
        <v>569</v>
      </c>
      <c r="C266" s="50" t="s">
        <v>570</v>
      </c>
      <c r="D266" s="242">
        <v>16515.5</v>
      </c>
      <c r="E266" s="242">
        <v>17174.59</v>
      </c>
      <c r="F266" s="52">
        <f t="shared" si="69"/>
        <v>103.99073597529593</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5361.87</v>
      </c>
      <c r="E268" s="51">
        <f t="shared" si="71"/>
        <v>23165</v>
      </c>
      <c r="F268" s="52">
        <f t="shared" ref="F268:F272" si="72">IF(D268&lt;&gt;0,IF(E268/D268&gt;=100,"&gt;&gt;100",E268/D268*100),"-")</f>
        <v>432.0321082010567</v>
      </c>
    </row>
    <row r="269" spans="1:6" ht="12.75" customHeight="1" x14ac:dyDescent="0.2">
      <c r="A269" s="53">
        <v>3821</v>
      </c>
      <c r="B269" s="85" t="s">
        <v>575</v>
      </c>
      <c r="C269" s="50" t="s">
        <v>576</v>
      </c>
      <c r="D269" s="242">
        <v>5361.87</v>
      </c>
      <c r="E269" s="242">
        <v>23165</v>
      </c>
      <c r="F269" s="52">
        <f t="shared" si="72"/>
        <v>432.0321082010567</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44766.080000000002</v>
      </c>
      <c r="E279" s="51">
        <f t="shared" si="75"/>
        <v>61650.23</v>
      </c>
      <c r="F279" s="52">
        <f t="shared" si="74"/>
        <v>137.71639151786351</v>
      </c>
    </row>
    <row r="280" spans="1:6" ht="24" x14ac:dyDescent="0.2">
      <c r="A280" s="53">
        <v>3861</v>
      </c>
      <c r="B280" s="85" t="s">
        <v>596</v>
      </c>
      <c r="C280" s="50" t="s">
        <v>597</v>
      </c>
      <c r="D280" s="242">
        <v>44766.080000000002</v>
      </c>
      <c r="E280" s="242">
        <v>61650.23</v>
      </c>
      <c r="F280" s="52">
        <f t="shared" si="74"/>
        <v>137.71639151786351</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5730569.5099999998</v>
      </c>
      <c r="E289" s="51">
        <f t="shared" si="79"/>
        <v>6195178.25</v>
      </c>
      <c r="F289" s="52">
        <f t="shared" si="76"/>
        <v>108.10754915701214</v>
      </c>
    </row>
    <row r="290" spans="1:6" ht="12.75" customHeight="1" x14ac:dyDescent="0.2">
      <c r="A290" s="53" t="s">
        <v>606</v>
      </c>
      <c r="B290" s="85" t="s">
        <v>617</v>
      </c>
      <c r="C290" s="50" t="s">
        <v>618</v>
      </c>
      <c r="D290" s="51">
        <f>IF(D6&gt;=D289,D6-D289,0)</f>
        <v>4505339.18</v>
      </c>
      <c r="E290" s="51">
        <f>IF(E6&gt;=E289,E6-E289,0)</f>
        <v>7738105.7199999988</v>
      </c>
      <c r="F290" s="52">
        <f t="shared" si="76"/>
        <v>171.75412129570228</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883295.77</v>
      </c>
      <c r="E292" s="242">
        <v>2378915.7999999998</v>
      </c>
      <c r="F292" s="52">
        <f t="shared" si="76"/>
        <v>269.32267546124444</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933414.16</v>
      </c>
      <c r="E294" s="242">
        <v>1109976.17</v>
      </c>
      <c r="F294" s="52">
        <f t="shared" si="76"/>
        <v>118.91572011292394</v>
      </c>
    </row>
    <row r="295" spans="1:6" ht="24" x14ac:dyDescent="0.2">
      <c r="A295" s="53">
        <v>9661</v>
      </c>
      <c r="B295" s="85" t="s">
        <v>627</v>
      </c>
      <c r="C295" s="50" t="s">
        <v>628</v>
      </c>
      <c r="D295" s="242">
        <v>3956.47</v>
      </c>
      <c r="E295" s="242">
        <v>5636.74</v>
      </c>
      <c r="F295" s="52">
        <f t="shared" si="76"/>
        <v>142.46891800013648</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53" t="s">
        <v>631</v>
      </c>
      <c r="B297" s="354"/>
      <c r="C297" s="219"/>
      <c r="D297" s="58"/>
      <c r="E297" s="58"/>
      <c r="F297" s="59"/>
    </row>
    <row r="298" spans="1:6" ht="12.75" customHeight="1" x14ac:dyDescent="0.2">
      <c r="A298" s="53">
        <v>7</v>
      </c>
      <c r="B298" s="85" t="s">
        <v>632</v>
      </c>
      <c r="C298" s="50" t="s">
        <v>633</v>
      </c>
      <c r="D298" s="51">
        <f t="shared" ref="D298:E298" si="80">D299+D311+D344+D348</f>
        <v>498389.93999999994</v>
      </c>
      <c r="E298" s="51">
        <f t="shared" si="80"/>
        <v>144153.34</v>
      </c>
      <c r="F298" s="52">
        <f t="shared" ref="F298:F418" si="81">IF(D298&lt;&gt;0,IF(E298/D298&gt;=100,"&gt;&gt;100",E298/D298*100),"-")</f>
        <v>28.923806126584338</v>
      </c>
    </row>
    <row r="299" spans="1:6" ht="12.75" customHeight="1" x14ac:dyDescent="0.2">
      <c r="A299" s="53">
        <v>71</v>
      </c>
      <c r="B299" s="85" t="s">
        <v>634</v>
      </c>
      <c r="C299" s="50" t="s">
        <v>635</v>
      </c>
      <c r="D299" s="51">
        <f t="shared" ref="D299:E299" si="82">D300+D304</f>
        <v>474409.72</v>
      </c>
      <c r="E299" s="51">
        <f t="shared" si="82"/>
        <v>78431.820000000007</v>
      </c>
      <c r="F299" s="52">
        <f t="shared" si="81"/>
        <v>16.532506964654942</v>
      </c>
    </row>
    <row r="300" spans="1:6" ht="24" x14ac:dyDescent="0.2">
      <c r="A300" s="53">
        <v>711</v>
      </c>
      <c r="B300" s="85" t="s">
        <v>636</v>
      </c>
      <c r="C300" s="50" t="s">
        <v>637</v>
      </c>
      <c r="D300" s="51">
        <f t="shared" ref="D300:E300" si="83">SUM(D301:D303)</f>
        <v>474409.72</v>
      </c>
      <c r="E300" s="51">
        <f t="shared" si="83"/>
        <v>78431.820000000007</v>
      </c>
      <c r="F300" s="52">
        <f t="shared" si="81"/>
        <v>16.532506964654942</v>
      </c>
    </row>
    <row r="301" spans="1:6" ht="12.75" customHeight="1" x14ac:dyDescent="0.2">
      <c r="A301" s="53">
        <v>7111</v>
      </c>
      <c r="B301" s="85" t="s">
        <v>638</v>
      </c>
      <c r="C301" s="50" t="s">
        <v>639</v>
      </c>
      <c r="D301" s="242">
        <v>474409.72</v>
      </c>
      <c r="E301" s="242">
        <v>78431.820000000007</v>
      </c>
      <c r="F301" s="52">
        <f t="shared" si="81"/>
        <v>16.532506964654942</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23980.22</v>
      </c>
      <c r="E311" s="51">
        <f t="shared" si="85"/>
        <v>65721.51999999999</v>
      </c>
      <c r="F311" s="52">
        <f t="shared" si="81"/>
        <v>274.06554235115436</v>
      </c>
    </row>
    <row r="312" spans="1:6" ht="12.75" customHeight="1" x14ac:dyDescent="0.2">
      <c r="A312" s="53">
        <v>721</v>
      </c>
      <c r="B312" s="85" t="s">
        <v>660</v>
      </c>
      <c r="C312" s="50" t="s">
        <v>661</v>
      </c>
      <c r="D312" s="51">
        <f t="shared" ref="D312:E312" si="86">SUM(D313:D316)</f>
        <v>23980.22</v>
      </c>
      <c r="E312" s="51">
        <f t="shared" si="86"/>
        <v>55081.52</v>
      </c>
      <c r="F312" s="52">
        <f t="shared" si="81"/>
        <v>229.69564082397906</v>
      </c>
    </row>
    <row r="313" spans="1:6" ht="12.75" customHeight="1" x14ac:dyDescent="0.2">
      <c r="A313" s="53">
        <v>7211</v>
      </c>
      <c r="B313" s="85" t="s">
        <v>662</v>
      </c>
      <c r="C313" s="50" t="s">
        <v>663</v>
      </c>
      <c r="D313" s="242">
        <v>23980.22</v>
      </c>
      <c r="E313" s="242">
        <v>55081.52</v>
      </c>
      <c r="F313" s="52">
        <f t="shared" si="81"/>
        <v>229.69564082397906</v>
      </c>
    </row>
    <row r="314" spans="1:6" ht="12.75" customHeight="1" x14ac:dyDescent="0.2">
      <c r="A314" s="53">
        <v>7212</v>
      </c>
      <c r="B314" s="85" t="s">
        <v>664</v>
      </c>
      <c r="C314" s="50" t="s">
        <v>665</v>
      </c>
      <c r="D314" s="242">
        <v>0</v>
      </c>
      <c r="E314" s="242">
        <v>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0</v>
      </c>
      <c r="E316" s="242">
        <v>0</v>
      </c>
      <c r="F316" s="52" t="str">
        <f t="shared" si="81"/>
        <v>-</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0</v>
      </c>
      <c r="E326" s="51">
        <f t="shared" si="88"/>
        <v>10640</v>
      </c>
      <c r="F326" s="52" t="str">
        <f t="shared" si="81"/>
        <v>-</v>
      </c>
    </row>
    <row r="327" spans="1:6" ht="12.75" customHeight="1" x14ac:dyDescent="0.2">
      <c r="A327" s="53">
        <v>7231</v>
      </c>
      <c r="B327" s="85" t="s">
        <v>690</v>
      </c>
      <c r="C327" s="50" t="s">
        <v>691</v>
      </c>
      <c r="D327" s="242"/>
      <c r="E327" s="242">
        <v>10640</v>
      </c>
      <c r="F327" s="52" t="str">
        <f t="shared" si="81"/>
        <v>-</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5337138.66</v>
      </c>
      <c r="E350" s="51">
        <f t="shared" si="95"/>
        <v>4247454.84</v>
      </c>
      <c r="F350" s="52">
        <f t="shared" si="81"/>
        <v>79.582995881917</v>
      </c>
    </row>
    <row r="351" spans="1:6" ht="12.75" customHeight="1" x14ac:dyDescent="0.2">
      <c r="A351" s="53">
        <v>41</v>
      </c>
      <c r="B351" s="85" t="s">
        <v>738</v>
      </c>
      <c r="C351" s="50" t="s">
        <v>739</v>
      </c>
      <c r="D351" s="51">
        <f t="shared" ref="D351:E351" si="96">D352+D356</f>
        <v>33948.239999999998</v>
      </c>
      <c r="E351" s="51">
        <f t="shared" si="96"/>
        <v>318463.42</v>
      </c>
      <c r="F351" s="52">
        <f t="shared" si="81"/>
        <v>938.08521443232405</v>
      </c>
    </row>
    <row r="352" spans="1:6" ht="12.75" customHeight="1" x14ac:dyDescent="0.2">
      <c r="A352" s="53">
        <v>411</v>
      </c>
      <c r="B352" s="85" t="s">
        <v>740</v>
      </c>
      <c r="C352" s="50" t="s">
        <v>741</v>
      </c>
      <c r="D352" s="51">
        <f t="shared" ref="D352:E352" si="97">SUM(D353:D355)</f>
        <v>33948.239999999998</v>
      </c>
      <c r="E352" s="51">
        <f t="shared" si="97"/>
        <v>318463.42</v>
      </c>
      <c r="F352" s="52">
        <f t="shared" si="81"/>
        <v>938.08521443232405</v>
      </c>
    </row>
    <row r="353" spans="1:6" ht="12.75" customHeight="1" x14ac:dyDescent="0.2">
      <c r="A353" s="53">
        <v>4111</v>
      </c>
      <c r="B353" s="85" t="s">
        <v>638</v>
      </c>
      <c r="C353" s="50" t="s">
        <v>742</v>
      </c>
      <c r="D353" s="242">
        <v>33948.239999999998</v>
      </c>
      <c r="E353" s="242">
        <v>318463.42</v>
      </c>
      <c r="F353" s="52">
        <f t="shared" si="81"/>
        <v>938.08521443232405</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4329434.0999999996</v>
      </c>
      <c r="E363" s="51">
        <f t="shared" si="99"/>
        <v>3388413.8100000005</v>
      </c>
      <c r="F363" s="52">
        <f t="shared" si="81"/>
        <v>78.264589129558544</v>
      </c>
    </row>
    <row r="364" spans="1:6" ht="12.75" customHeight="1" x14ac:dyDescent="0.2">
      <c r="A364" s="53">
        <v>421</v>
      </c>
      <c r="B364" s="85" t="s">
        <v>756</v>
      </c>
      <c r="C364" s="50" t="s">
        <v>757</v>
      </c>
      <c r="D364" s="51">
        <f t="shared" ref="D364:E364" si="100">SUM(D365:D368)</f>
        <v>3920190.19</v>
      </c>
      <c r="E364" s="51">
        <f t="shared" si="100"/>
        <v>3018458.25</v>
      </c>
      <c r="F364" s="52">
        <f t="shared" si="81"/>
        <v>76.997750203543063</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v>320558.90000000002</v>
      </c>
      <c r="E366" s="242">
        <v>34250.71</v>
      </c>
      <c r="F366" s="52">
        <f t="shared" si="81"/>
        <v>10.684685404148816</v>
      </c>
    </row>
    <row r="367" spans="1:6" ht="12.75" customHeight="1" x14ac:dyDescent="0.2">
      <c r="A367" s="53">
        <v>4213</v>
      </c>
      <c r="B367" s="85" t="s">
        <v>666</v>
      </c>
      <c r="C367" s="50" t="s">
        <v>760</v>
      </c>
      <c r="D367" s="242">
        <v>448750.81</v>
      </c>
      <c r="E367" s="242">
        <v>592284.16000000003</v>
      </c>
      <c r="F367" s="52">
        <f t="shared" si="81"/>
        <v>131.98508989877925</v>
      </c>
    </row>
    <row r="368" spans="1:6" ht="12.75" customHeight="1" x14ac:dyDescent="0.2">
      <c r="A368" s="53">
        <v>4214</v>
      </c>
      <c r="B368" s="85" t="s">
        <v>668</v>
      </c>
      <c r="C368" s="50" t="s">
        <v>761</v>
      </c>
      <c r="D368" s="242">
        <v>3150880.48</v>
      </c>
      <c r="E368" s="242">
        <v>2391923.38</v>
      </c>
      <c r="F368" s="52">
        <f t="shared" si="81"/>
        <v>75.912856586677009</v>
      </c>
    </row>
    <row r="369" spans="1:6" ht="12.75" customHeight="1" x14ac:dyDescent="0.2">
      <c r="A369" s="53">
        <v>422</v>
      </c>
      <c r="B369" s="85" t="s">
        <v>762</v>
      </c>
      <c r="C369" s="50" t="s">
        <v>763</v>
      </c>
      <c r="D369" s="51">
        <f t="shared" ref="D369:E369" si="101">SUM(D370:D377)</f>
        <v>213019.35</v>
      </c>
      <c r="E369" s="51">
        <f t="shared" si="101"/>
        <v>183649.93</v>
      </c>
      <c r="F369" s="52">
        <f t="shared" si="81"/>
        <v>86.212792405948093</v>
      </c>
    </row>
    <row r="370" spans="1:6" ht="12.75" customHeight="1" x14ac:dyDescent="0.2">
      <c r="A370" s="53">
        <v>4221</v>
      </c>
      <c r="B370" s="85" t="s">
        <v>672</v>
      </c>
      <c r="C370" s="50" t="s">
        <v>764</v>
      </c>
      <c r="D370" s="242">
        <v>6416.48</v>
      </c>
      <c r="E370" s="242">
        <v>11717.2</v>
      </c>
      <c r="F370" s="52">
        <f t="shared" si="81"/>
        <v>182.61102660648831</v>
      </c>
    </row>
    <row r="371" spans="1:6" ht="12.75" customHeight="1" x14ac:dyDescent="0.2">
      <c r="A371" s="53">
        <v>4222</v>
      </c>
      <c r="B371" s="85" t="s">
        <v>765</v>
      </c>
      <c r="C371" s="50" t="s">
        <v>766</v>
      </c>
      <c r="D371" s="242">
        <v>656.98</v>
      </c>
      <c r="E371" s="242"/>
      <c r="F371" s="52">
        <f t="shared" si="81"/>
        <v>0</v>
      </c>
    </row>
    <row r="372" spans="1:6" ht="12.75" customHeight="1" x14ac:dyDescent="0.2">
      <c r="A372" s="53">
        <v>4223</v>
      </c>
      <c r="B372" s="85" t="s">
        <v>676</v>
      </c>
      <c r="C372" s="50" t="s">
        <v>767</v>
      </c>
      <c r="D372" s="242">
        <v>5486.5</v>
      </c>
      <c r="E372" s="242">
        <v>11779.32</v>
      </c>
      <c r="F372" s="52">
        <f t="shared" si="81"/>
        <v>214.69643670828398</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v>16738.2</v>
      </c>
      <c r="E375" s="242">
        <v>30484.35</v>
      </c>
      <c r="F375" s="52">
        <f t="shared" si="81"/>
        <v>182.12442198085813</v>
      </c>
    </row>
    <row r="376" spans="1:6" ht="12.75" customHeight="1" x14ac:dyDescent="0.2">
      <c r="A376" s="53">
        <v>4227</v>
      </c>
      <c r="B376" s="232" t="s">
        <v>684</v>
      </c>
      <c r="C376" s="50" t="s">
        <v>771</v>
      </c>
      <c r="D376" s="242">
        <v>183721.19</v>
      </c>
      <c r="E376" s="242">
        <v>129669.06</v>
      </c>
      <c r="F376" s="52">
        <f t="shared" si="81"/>
        <v>70.579261978435909</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0</v>
      </c>
      <c r="E378" s="51">
        <f t="shared" si="102"/>
        <v>48955.47</v>
      </c>
      <c r="F378" s="52" t="str">
        <f t="shared" si="81"/>
        <v>-</v>
      </c>
    </row>
    <row r="379" spans="1:6" ht="12.75" customHeight="1" x14ac:dyDescent="0.2">
      <c r="A379" s="53">
        <v>4231</v>
      </c>
      <c r="B379" s="85" t="s">
        <v>690</v>
      </c>
      <c r="C379" s="50" t="s">
        <v>775</v>
      </c>
      <c r="D379" s="242"/>
      <c r="E379" s="242">
        <v>48955.47</v>
      </c>
      <c r="F379" s="52" t="str">
        <f t="shared" si="81"/>
        <v>-</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0</v>
      </c>
      <c r="E383" s="51">
        <f t="shared" si="103"/>
        <v>0</v>
      </c>
      <c r="F383" s="52" t="str">
        <f t="shared" si="81"/>
        <v>-</v>
      </c>
    </row>
    <row r="384" spans="1:6" ht="12.75" customHeight="1" x14ac:dyDescent="0.2">
      <c r="A384" s="53">
        <v>4241</v>
      </c>
      <c r="B384" s="85" t="s">
        <v>781</v>
      </c>
      <c r="C384" s="50" t="s">
        <v>782</v>
      </c>
      <c r="D384" s="242">
        <v>0</v>
      </c>
      <c r="E384" s="242">
        <v>0</v>
      </c>
      <c r="F384" s="52" t="str">
        <f t="shared" si="81"/>
        <v>-</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0</v>
      </c>
      <c r="F388" s="52" t="str">
        <f t="shared" si="81"/>
        <v>-</v>
      </c>
    </row>
    <row r="389" spans="1:6" ht="12.75" customHeight="1" x14ac:dyDescent="0.2">
      <c r="A389" s="53">
        <v>4251</v>
      </c>
      <c r="B389" s="85" t="s">
        <v>788</v>
      </c>
      <c r="C389" s="50" t="s">
        <v>789</v>
      </c>
      <c r="D389" s="242">
        <v>0</v>
      </c>
      <c r="E389" s="242">
        <v>0</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196224.56</v>
      </c>
      <c r="E391" s="51">
        <f t="shared" si="105"/>
        <v>137350.16</v>
      </c>
      <c r="F391" s="52">
        <f t="shared" si="81"/>
        <v>69.996416350736126</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12915.65</v>
      </c>
      <c r="E393" s="242">
        <v>2739.26</v>
      </c>
      <c r="F393" s="52">
        <f t="shared" si="81"/>
        <v>21.208843534781447</v>
      </c>
    </row>
    <row r="394" spans="1:6" ht="12.75" customHeight="1" x14ac:dyDescent="0.2">
      <c r="A394" s="53">
        <v>4263</v>
      </c>
      <c r="B394" s="85" t="s">
        <v>720</v>
      </c>
      <c r="C394" s="50" t="s">
        <v>795</v>
      </c>
      <c r="D394" s="242"/>
      <c r="E394" s="242">
        <v>41250</v>
      </c>
      <c r="F394" s="52" t="str">
        <f t="shared" si="81"/>
        <v>-</v>
      </c>
    </row>
    <row r="395" spans="1:6" ht="12.75" customHeight="1" x14ac:dyDescent="0.2">
      <c r="A395" s="53">
        <v>4264</v>
      </c>
      <c r="B395" s="85" t="s">
        <v>722</v>
      </c>
      <c r="C395" s="50" t="s">
        <v>796</v>
      </c>
      <c r="D395" s="242">
        <v>183308.91</v>
      </c>
      <c r="E395" s="242">
        <v>93360.9</v>
      </c>
      <c r="F395" s="52">
        <f t="shared" si="81"/>
        <v>50.930912196248393</v>
      </c>
    </row>
    <row r="396" spans="1:6" ht="24" x14ac:dyDescent="0.2">
      <c r="A396" s="53">
        <v>43</v>
      </c>
      <c r="B396" s="85" t="s">
        <v>797</v>
      </c>
      <c r="C396" s="50" t="s">
        <v>798</v>
      </c>
      <c r="D396" s="51">
        <f t="shared" ref="D396:E396" si="106">D397</f>
        <v>0</v>
      </c>
      <c r="E396" s="51">
        <f t="shared" si="106"/>
        <v>12939.13</v>
      </c>
      <c r="F396" s="52" t="str">
        <f t="shared" si="81"/>
        <v>-</v>
      </c>
    </row>
    <row r="397" spans="1:6" ht="12.75" customHeight="1" x14ac:dyDescent="0.2">
      <c r="A397" s="53">
        <v>431</v>
      </c>
      <c r="B397" s="85" t="s">
        <v>799</v>
      </c>
      <c r="C397" s="50" t="s">
        <v>800</v>
      </c>
      <c r="D397" s="51">
        <f t="shared" ref="D397:E397" si="107">SUM(D398:D399)</f>
        <v>0</v>
      </c>
      <c r="E397" s="51">
        <f t="shared" si="107"/>
        <v>12939.13</v>
      </c>
      <c r="F397" s="52" t="str">
        <f t="shared" si="81"/>
        <v>-</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c r="E399" s="242">
        <v>12939.13</v>
      </c>
      <c r="F399" s="52" t="str">
        <f t="shared" si="81"/>
        <v>-</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973756.32</v>
      </c>
      <c r="E402" s="51">
        <f t="shared" si="109"/>
        <v>527638.48</v>
      </c>
      <c r="F402" s="52">
        <f t="shared" si="81"/>
        <v>54.185885027169832</v>
      </c>
    </row>
    <row r="403" spans="1:6" ht="12.75" customHeight="1" x14ac:dyDescent="0.2">
      <c r="A403" s="53">
        <v>451</v>
      </c>
      <c r="B403" s="85" t="s">
        <v>809</v>
      </c>
      <c r="C403" s="50" t="s">
        <v>810</v>
      </c>
      <c r="D403" s="242">
        <v>960444.09</v>
      </c>
      <c r="E403" s="242">
        <v>527638.48</v>
      </c>
      <c r="F403" s="52">
        <f t="shared" si="81"/>
        <v>54.936928187043144</v>
      </c>
    </row>
    <row r="404" spans="1:6" ht="12.75" customHeight="1" x14ac:dyDescent="0.2">
      <c r="A404" s="53">
        <v>452</v>
      </c>
      <c r="B404" s="85" t="s">
        <v>811</v>
      </c>
      <c r="C404" s="50" t="s">
        <v>812</v>
      </c>
      <c r="D404" s="242">
        <v>0</v>
      </c>
      <c r="E404" s="242">
        <v>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v>13312.23</v>
      </c>
      <c r="E406" s="242"/>
      <c r="F406" s="52">
        <f t="shared" si="81"/>
        <v>0</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4838748.7200000007</v>
      </c>
      <c r="E408" s="51">
        <f t="shared" si="111"/>
        <v>4103301.5</v>
      </c>
      <c r="F408" s="52">
        <f t="shared" si="81"/>
        <v>84.800880091992042</v>
      </c>
    </row>
    <row r="409" spans="1:6" ht="12.75" customHeight="1" x14ac:dyDescent="0.2">
      <c r="A409" s="53">
        <v>92212</v>
      </c>
      <c r="B409" s="85" t="s">
        <v>821</v>
      </c>
      <c r="C409" s="50" t="s">
        <v>822</v>
      </c>
      <c r="D409" s="242">
        <v>2685639.39</v>
      </c>
      <c r="E409" s="242">
        <v>533056.71</v>
      </c>
      <c r="F409" s="52">
        <f t="shared" si="81"/>
        <v>19.848409730094104</v>
      </c>
    </row>
    <row r="410" spans="1:6" ht="12.75" customHeight="1" x14ac:dyDescent="0.2">
      <c r="A410" s="53">
        <v>92222</v>
      </c>
      <c r="B410" s="85" t="s">
        <v>823</v>
      </c>
      <c r="C410" s="50" t="s">
        <v>824</v>
      </c>
      <c r="D410" s="242">
        <v>0</v>
      </c>
      <c r="E410" s="242">
        <v>0</v>
      </c>
      <c r="F410" s="52" t="str">
        <f t="shared" si="81"/>
        <v>-</v>
      </c>
    </row>
    <row r="411" spans="1:6" ht="12.75" customHeight="1" x14ac:dyDescent="0.2">
      <c r="A411" s="53">
        <v>97</v>
      </c>
      <c r="B411" s="85" t="s">
        <v>825</v>
      </c>
      <c r="C411" s="50" t="s">
        <v>826</v>
      </c>
      <c r="D411" s="242">
        <v>0</v>
      </c>
      <c r="E411" s="242">
        <v>0</v>
      </c>
      <c r="F411" s="52" t="str">
        <f t="shared" si="81"/>
        <v>-</v>
      </c>
    </row>
    <row r="412" spans="1:6" ht="12.75" customHeight="1" x14ac:dyDescent="0.2">
      <c r="A412" s="53" t="s">
        <v>606</v>
      </c>
      <c r="B412" s="85" t="s">
        <v>827</v>
      </c>
      <c r="C412" s="50" t="s">
        <v>828</v>
      </c>
      <c r="D412" s="51">
        <f>D6+D298</f>
        <v>10734298.629999999</v>
      </c>
      <c r="E412" s="51">
        <f>E6+E298</f>
        <v>14077437.309999999</v>
      </c>
      <c r="F412" s="52">
        <f t="shared" si="81"/>
        <v>131.14445382259689</v>
      </c>
    </row>
    <row r="413" spans="1:6" ht="12.75" customHeight="1" x14ac:dyDescent="0.2">
      <c r="A413" s="53" t="s">
        <v>606</v>
      </c>
      <c r="B413" s="85" t="s">
        <v>829</v>
      </c>
      <c r="C413" s="50" t="s">
        <v>830</v>
      </c>
      <c r="D413" s="51">
        <f t="shared" ref="D413:E413" si="112">D289+D350</f>
        <v>11067708.17</v>
      </c>
      <c r="E413" s="51">
        <f t="shared" si="112"/>
        <v>10442633.09</v>
      </c>
      <c r="F413" s="52">
        <f t="shared" si="81"/>
        <v>94.352262723240926</v>
      </c>
    </row>
    <row r="414" spans="1:6" ht="12.75" customHeight="1" x14ac:dyDescent="0.2">
      <c r="A414" s="53" t="s">
        <v>606</v>
      </c>
      <c r="B414" s="85" t="s">
        <v>831</v>
      </c>
      <c r="C414" s="50" t="s">
        <v>832</v>
      </c>
      <c r="D414" s="51">
        <f t="shared" ref="D414:E414" si="113">IF(D412&gt;=D413,D412-D413,0)</f>
        <v>0</v>
      </c>
      <c r="E414" s="51">
        <f t="shared" si="113"/>
        <v>3634804.2199999988</v>
      </c>
      <c r="F414" s="52" t="str">
        <f t="shared" si="81"/>
        <v>-</v>
      </c>
    </row>
    <row r="415" spans="1:6" ht="12.75" customHeight="1" x14ac:dyDescent="0.2">
      <c r="A415" s="53" t="s">
        <v>606</v>
      </c>
      <c r="B415" s="85" t="s">
        <v>833</v>
      </c>
      <c r="C415" s="50" t="s">
        <v>834</v>
      </c>
      <c r="D415" s="51">
        <f t="shared" ref="D415:E415" si="114">IF(D413&gt;=D412,D413-D412,0)</f>
        <v>333409.54000000097</v>
      </c>
      <c r="E415" s="51">
        <f t="shared" si="114"/>
        <v>0</v>
      </c>
      <c r="F415" s="52">
        <f t="shared" si="81"/>
        <v>0</v>
      </c>
    </row>
    <row r="416" spans="1:6" ht="12.75" customHeight="1" x14ac:dyDescent="0.2">
      <c r="A416" s="60" t="s">
        <v>835</v>
      </c>
      <c r="B416" s="232" t="s">
        <v>836</v>
      </c>
      <c r="C416" s="61" t="s">
        <v>837</v>
      </c>
      <c r="D416" s="51">
        <f t="shared" ref="D416:E416" si="115">IF(D292-D293+D409-D410&gt;=0,D292-D293+D409-D410,0)</f>
        <v>3568935.16</v>
      </c>
      <c r="E416" s="51">
        <f t="shared" si="115"/>
        <v>2911972.51</v>
      </c>
      <c r="F416" s="52">
        <f t="shared" si="81"/>
        <v>81.592194294726255</v>
      </c>
    </row>
    <row r="417" spans="1:6" ht="12.75" customHeight="1" x14ac:dyDescent="0.2">
      <c r="A417" s="60" t="s">
        <v>835</v>
      </c>
      <c r="B417" s="85" t="s">
        <v>838</v>
      </c>
      <c r="C417" s="61" t="s">
        <v>839</v>
      </c>
      <c r="D417" s="51">
        <f t="shared" ref="D417:E417" si="116">IF(D293-D292+D410-D409&gt;=0,D293-D292+D410-D409,0)</f>
        <v>0</v>
      </c>
      <c r="E417" s="51">
        <f t="shared" si="116"/>
        <v>0</v>
      </c>
      <c r="F417" s="52" t="str">
        <f t="shared" si="81"/>
        <v>-</v>
      </c>
    </row>
    <row r="418" spans="1:6" ht="12.75" customHeight="1" x14ac:dyDescent="0.2">
      <c r="A418" s="55" t="s">
        <v>840</v>
      </c>
      <c r="B418" s="233" t="s">
        <v>841</v>
      </c>
      <c r="C418" s="56" t="s">
        <v>842</v>
      </c>
      <c r="D418" s="62">
        <f t="shared" ref="D418:E418" si="117">D294+D411</f>
        <v>933414.16</v>
      </c>
      <c r="E418" s="62">
        <f t="shared" si="117"/>
        <v>1109976.17</v>
      </c>
      <c r="F418" s="57">
        <f t="shared" si="81"/>
        <v>118.91572011292394</v>
      </c>
    </row>
    <row r="419" spans="1:6" s="75" customFormat="1" ht="20.100000000000001" customHeight="1" x14ac:dyDescent="0.2">
      <c r="A419" s="353" t="s">
        <v>843</v>
      </c>
      <c r="B419" s="354"/>
      <c r="C419" s="219"/>
      <c r="D419" s="58"/>
      <c r="E419" s="58"/>
      <c r="F419" s="59"/>
    </row>
    <row r="420" spans="1:6" ht="12.75" customHeight="1" x14ac:dyDescent="0.2">
      <c r="A420" s="53">
        <v>8</v>
      </c>
      <c r="B420" s="85" t="s">
        <v>844</v>
      </c>
      <c r="C420" s="50" t="s">
        <v>845</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0</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0</v>
      </c>
      <c r="F490" s="52" t="str">
        <f t="shared" si="119"/>
        <v>-</v>
      </c>
    </row>
    <row r="491" spans="1:6" ht="12.75" customHeight="1" x14ac:dyDescent="0.2">
      <c r="A491" s="53">
        <v>8422</v>
      </c>
      <c r="B491" s="85" t="s">
        <v>986</v>
      </c>
      <c r="C491" s="50" t="s">
        <v>987</v>
      </c>
      <c r="D491" s="242">
        <v>0</v>
      </c>
      <c r="E491" s="242">
        <v>0</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323553.65999999997</v>
      </c>
      <c r="E528" s="51">
        <f t="shared" si="148"/>
        <v>191119.99</v>
      </c>
      <c r="F528" s="52">
        <f t="shared" si="119"/>
        <v>59.069024284874416</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0</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0</v>
      </c>
      <c r="F585" s="52" t="str">
        <f t="shared" si="119"/>
        <v>-</v>
      </c>
    </row>
    <row r="586" spans="1:6" ht="12.75" customHeight="1" x14ac:dyDescent="0.2">
      <c r="A586" s="53">
        <v>5321</v>
      </c>
      <c r="B586" s="85" t="s">
        <v>1168</v>
      </c>
      <c r="C586" s="50" t="s">
        <v>1169</v>
      </c>
      <c r="D586" s="242">
        <v>0</v>
      </c>
      <c r="E586" s="242">
        <v>0</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323553.65999999997</v>
      </c>
      <c r="E593" s="51">
        <f t="shared" si="167"/>
        <v>191119.99</v>
      </c>
      <c r="F593" s="52">
        <f t="shared" si="119"/>
        <v>59.069024284874416</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317206.71999999997</v>
      </c>
      <c r="E605" s="51">
        <f t="shared" si="171"/>
        <v>191119.99</v>
      </c>
      <c r="F605" s="52">
        <f t="shared" si="119"/>
        <v>60.250927218691963</v>
      </c>
    </row>
    <row r="606" spans="1:6" ht="24" x14ac:dyDescent="0.2">
      <c r="A606" s="53">
        <v>5443</v>
      </c>
      <c r="B606" s="85" t="s">
        <v>1207</v>
      </c>
      <c r="C606" s="50" t="s">
        <v>1208</v>
      </c>
      <c r="D606" s="242">
        <v>317206.71999999997</v>
      </c>
      <c r="E606" s="242">
        <v>191119.99</v>
      </c>
      <c r="F606" s="52">
        <f t="shared" si="119"/>
        <v>60.250927218691963</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0</v>
      </c>
      <c r="E608" s="242">
        <v>0</v>
      </c>
      <c r="F608" s="52" t="str">
        <f t="shared" si="119"/>
        <v>-</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6346.94</v>
      </c>
      <c r="E617" s="51">
        <f t="shared" si="173"/>
        <v>0</v>
      </c>
      <c r="F617" s="52">
        <f t="shared" si="119"/>
        <v>0</v>
      </c>
    </row>
    <row r="618" spans="1:6" ht="12.75" customHeight="1" x14ac:dyDescent="0.2">
      <c r="A618" s="53">
        <v>5471</v>
      </c>
      <c r="B618" s="85" t="s">
        <v>1231</v>
      </c>
      <c r="C618" s="50" t="s">
        <v>1232</v>
      </c>
      <c r="D618" s="242">
        <v>6346.94</v>
      </c>
      <c r="E618" s="242"/>
      <c r="F618" s="52">
        <f t="shared" si="119"/>
        <v>0</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0</v>
      </c>
      <c r="F635" s="52" t="str">
        <f t="shared" si="119"/>
        <v>-</v>
      </c>
    </row>
    <row r="636" spans="1:6" ht="12.75" customHeight="1" x14ac:dyDescent="0.2">
      <c r="A636" s="53" t="s">
        <v>606</v>
      </c>
      <c r="B636" s="85" t="s">
        <v>1267</v>
      </c>
      <c r="C636" s="50" t="s">
        <v>1268</v>
      </c>
      <c r="D636" s="51">
        <f t="shared" ref="D636:E636" si="179">IF(D528-D420&gt;=0,D528-D420,0)</f>
        <v>323553.65999999997</v>
      </c>
      <c r="E636" s="51">
        <f t="shared" si="179"/>
        <v>191119.99</v>
      </c>
      <c r="F636" s="52">
        <f t="shared" si="119"/>
        <v>59.069024284874416</v>
      </c>
    </row>
    <row r="637" spans="1:6" ht="12.75" customHeight="1" x14ac:dyDescent="0.2">
      <c r="A637" s="53">
        <v>92213</v>
      </c>
      <c r="B637" s="85" t="s">
        <v>1269</v>
      </c>
      <c r="C637" s="50" t="s">
        <v>1270</v>
      </c>
      <c r="D637" s="242">
        <v>0</v>
      </c>
      <c r="E637" s="242">
        <v>0</v>
      </c>
      <c r="F637" s="52" t="str">
        <f t="shared" si="119"/>
        <v>-</v>
      </c>
    </row>
    <row r="638" spans="1:6" ht="12.75" customHeight="1" x14ac:dyDescent="0.2">
      <c r="A638" s="53">
        <v>92223</v>
      </c>
      <c r="B638" s="85" t="s">
        <v>1271</v>
      </c>
      <c r="C638" s="50" t="s">
        <v>1272</v>
      </c>
      <c r="D638" s="242">
        <v>0</v>
      </c>
      <c r="E638" s="242">
        <v>0</v>
      </c>
      <c r="F638" s="52" t="str">
        <f t="shared" si="119"/>
        <v>-</v>
      </c>
    </row>
    <row r="639" spans="1:6" ht="12.75" customHeight="1" x14ac:dyDescent="0.2">
      <c r="A639" s="53" t="s">
        <v>606</v>
      </c>
      <c r="B639" s="85" t="s">
        <v>1273</v>
      </c>
      <c r="C639" s="50" t="s">
        <v>1274</v>
      </c>
      <c r="D639" s="51">
        <f t="shared" ref="D639:E639" si="180">D412+D420</f>
        <v>10734298.629999999</v>
      </c>
      <c r="E639" s="51">
        <f t="shared" si="180"/>
        <v>14077437.309999999</v>
      </c>
      <c r="F639" s="52">
        <f t="shared" si="119"/>
        <v>131.14445382259689</v>
      </c>
    </row>
    <row r="640" spans="1:6" ht="12.75" customHeight="1" x14ac:dyDescent="0.2">
      <c r="A640" s="53" t="s">
        <v>606</v>
      </c>
      <c r="B640" s="85" t="s">
        <v>1275</v>
      </c>
      <c r="C640" s="50" t="s">
        <v>1276</v>
      </c>
      <c r="D640" s="51">
        <f t="shared" ref="D640:E640" si="181">D413+D528</f>
        <v>11391261.83</v>
      </c>
      <c r="E640" s="51">
        <f t="shared" si="181"/>
        <v>10633753.08</v>
      </c>
      <c r="F640" s="52">
        <f t="shared" si="119"/>
        <v>93.350089206052417</v>
      </c>
    </row>
    <row r="641" spans="1:6" ht="12.75" customHeight="1" x14ac:dyDescent="0.2">
      <c r="A641" s="53" t="s">
        <v>606</v>
      </c>
      <c r="B641" s="85" t="s">
        <v>1277</v>
      </c>
      <c r="C641" s="50" t="s">
        <v>1278</v>
      </c>
      <c r="D641" s="51">
        <f t="shared" ref="D641:E641" si="182">IF(D639&gt;=D640,D639-D640,0)</f>
        <v>0</v>
      </c>
      <c r="E641" s="51">
        <f t="shared" si="182"/>
        <v>3443684.2299999986</v>
      </c>
      <c r="F641" s="52" t="str">
        <f t="shared" si="119"/>
        <v>-</v>
      </c>
    </row>
    <row r="642" spans="1:6" ht="12.75" customHeight="1" x14ac:dyDescent="0.2">
      <c r="A642" s="53" t="s">
        <v>606</v>
      </c>
      <c r="B642" s="85" t="s">
        <v>1279</v>
      </c>
      <c r="C642" s="50" t="s">
        <v>1280</v>
      </c>
      <c r="D642" s="51">
        <f t="shared" ref="D642:E642" si="183">IF(D640&gt;=D639,D640-D639,0)</f>
        <v>656963.20000000112</v>
      </c>
      <c r="E642" s="51">
        <f t="shared" si="183"/>
        <v>0</v>
      </c>
      <c r="F642" s="52">
        <f t="shared" si="119"/>
        <v>0</v>
      </c>
    </row>
    <row r="643" spans="1:6" ht="24" x14ac:dyDescent="0.2">
      <c r="A643" s="60" t="s">
        <v>1281</v>
      </c>
      <c r="B643" s="85" t="s">
        <v>1282</v>
      </c>
      <c r="C643" s="61" t="s">
        <v>1281</v>
      </c>
      <c r="D643" s="51">
        <f t="shared" ref="D643:E643" si="184">IF(D416-D417+D637-D638&gt;=0,D416-D417+D637-D638,0)</f>
        <v>3568935.16</v>
      </c>
      <c r="E643" s="51">
        <f t="shared" si="184"/>
        <v>2911972.51</v>
      </c>
      <c r="F643" s="52">
        <f t="shared" si="119"/>
        <v>81.592194294726255</v>
      </c>
    </row>
    <row r="644" spans="1:6" ht="24" x14ac:dyDescent="0.2">
      <c r="A644" s="60" t="s">
        <v>1283</v>
      </c>
      <c r="B644" s="85" t="s">
        <v>1284</v>
      </c>
      <c r="C644" s="61" t="s">
        <v>1283</v>
      </c>
      <c r="D644" s="51">
        <f t="shared" ref="D644:E644" si="185">IF(D417-D416+D638-D637&gt;=0,D417-D416+D638-D637,0)</f>
        <v>0</v>
      </c>
      <c r="E644" s="51">
        <f t="shared" si="185"/>
        <v>0</v>
      </c>
      <c r="F644" s="52" t="str">
        <f t="shared" si="119"/>
        <v>-</v>
      </c>
    </row>
    <row r="645" spans="1:6" ht="24" x14ac:dyDescent="0.2">
      <c r="A645" s="53" t="s">
        <v>606</v>
      </c>
      <c r="B645" s="85" t="s">
        <v>1285</v>
      </c>
      <c r="C645" s="50" t="s">
        <v>1286</v>
      </c>
      <c r="D645" s="51">
        <f t="shared" ref="D645:E645" si="186">IF(D641+D643-D642-D644&gt;=0,D641+D643-D642-D644,0)</f>
        <v>2911971.959999999</v>
      </c>
      <c r="E645" s="51">
        <f t="shared" si="186"/>
        <v>6355656.7399999984</v>
      </c>
      <c r="F645" s="52">
        <f t="shared" si="119"/>
        <v>218.25954464204389</v>
      </c>
    </row>
    <row r="646" spans="1:6" ht="24" x14ac:dyDescent="0.2">
      <c r="A646" s="53" t="s">
        <v>606</v>
      </c>
      <c r="B646" s="85" t="s">
        <v>1287</v>
      </c>
      <c r="C646" s="50" t="s">
        <v>1288</v>
      </c>
      <c r="D646" s="51">
        <f t="shared" ref="D646:E646" si="187">IF(D642+D644-D641-D643&gt;=0,D642+D644-D641-D643,0)</f>
        <v>0</v>
      </c>
      <c r="E646" s="51">
        <f t="shared" si="187"/>
        <v>0</v>
      </c>
      <c r="F646" s="52" t="str">
        <f t="shared" si="119"/>
        <v>-</v>
      </c>
    </row>
    <row r="647" spans="1:6" ht="24" x14ac:dyDescent="0.2">
      <c r="A647" s="55" t="s">
        <v>1289</v>
      </c>
      <c r="B647" s="233" t="s">
        <v>1290</v>
      </c>
      <c r="C647" s="56" t="s">
        <v>1289</v>
      </c>
      <c r="D647" s="243">
        <v>37408.089999999997</v>
      </c>
      <c r="E647" s="243">
        <v>22155.43</v>
      </c>
      <c r="F647" s="57">
        <f t="shared" si="119"/>
        <v>59.226306395220931</v>
      </c>
    </row>
    <row r="648" spans="1:6" s="75" customFormat="1" ht="20.100000000000001" customHeight="1" x14ac:dyDescent="0.2">
      <c r="A648" s="353" t="s">
        <v>1291</v>
      </c>
      <c r="B648" s="354"/>
      <c r="C648" s="219"/>
      <c r="D648" s="58"/>
      <c r="E648" s="58"/>
      <c r="F648" s="59"/>
    </row>
    <row r="649" spans="1:6" ht="12.75" customHeight="1" x14ac:dyDescent="0.2">
      <c r="A649" s="53">
        <v>11</v>
      </c>
      <c r="B649" s="85" t="s">
        <v>1292</v>
      </c>
      <c r="C649" s="50" t="s">
        <v>1293</v>
      </c>
      <c r="D649" s="242">
        <v>4886529.5599999996</v>
      </c>
      <c r="E649" s="242">
        <v>4127625.6</v>
      </c>
      <c r="F649" s="52">
        <f t="shared" ref="F649:F724" si="188">IF(D649&lt;&gt;0,IF(E649/D649&gt;=100,"&gt;&gt;100",E649/D649*100),"-")</f>
        <v>84.469469575868089</v>
      </c>
    </row>
    <row r="650" spans="1:6" ht="12.75" customHeight="1" x14ac:dyDescent="0.2">
      <c r="A650" s="53" t="s">
        <v>1294</v>
      </c>
      <c r="B650" s="85" t="s">
        <v>1295</v>
      </c>
      <c r="C650" s="50" t="s">
        <v>1294</v>
      </c>
      <c r="D650" s="242">
        <v>12052457.76</v>
      </c>
      <c r="E650" s="242">
        <v>18603162.850000001</v>
      </c>
      <c r="F650" s="52">
        <f t="shared" si="188"/>
        <v>154.35161209807885</v>
      </c>
    </row>
    <row r="651" spans="1:6" ht="12.75" customHeight="1" x14ac:dyDescent="0.2">
      <c r="A651" s="53" t="s">
        <v>1296</v>
      </c>
      <c r="B651" s="85" t="s">
        <v>1297</v>
      </c>
      <c r="C651" s="50" t="s">
        <v>1296</v>
      </c>
      <c r="D651" s="242">
        <v>12811361.720000001</v>
      </c>
      <c r="E651" s="242">
        <v>15657810.99</v>
      </c>
      <c r="F651" s="52">
        <f t="shared" si="188"/>
        <v>122.21816331636603</v>
      </c>
    </row>
    <row r="652" spans="1:6" ht="24" x14ac:dyDescent="0.2">
      <c r="A652" s="53">
        <v>11</v>
      </c>
      <c r="B652" s="85" t="s">
        <v>1298</v>
      </c>
      <c r="C652" s="50" t="s">
        <v>1299</v>
      </c>
      <c r="D652" s="51">
        <f t="shared" ref="D652:E652" si="189">+D649+D650-D651</f>
        <v>4127625.5999999996</v>
      </c>
      <c r="E652" s="51">
        <f t="shared" si="189"/>
        <v>7072977.4600000028</v>
      </c>
      <c r="F652" s="52">
        <f t="shared" si="188"/>
        <v>171.35704992235739</v>
      </c>
    </row>
    <row r="653" spans="1:6" ht="24" x14ac:dyDescent="0.2">
      <c r="A653" s="53" t="s">
        <v>606</v>
      </c>
      <c r="B653" s="85" t="s">
        <v>1300</v>
      </c>
      <c r="C653" s="50" t="s">
        <v>1301</v>
      </c>
      <c r="D653" s="262">
        <v>24</v>
      </c>
      <c r="E653" s="262">
        <v>23</v>
      </c>
      <c r="F653" s="52">
        <f t="shared" si="188"/>
        <v>95.833333333333343</v>
      </c>
    </row>
    <row r="654" spans="1:6" ht="24" x14ac:dyDescent="0.2">
      <c r="A654" s="53" t="s">
        <v>606</v>
      </c>
      <c r="B654" s="85" t="s">
        <v>1302</v>
      </c>
      <c r="C654" s="50" t="s">
        <v>1303</v>
      </c>
      <c r="D654" s="262">
        <v>0</v>
      </c>
      <c r="E654" s="262">
        <v>0</v>
      </c>
      <c r="F654" s="52" t="str">
        <f t="shared" si="188"/>
        <v>-</v>
      </c>
    </row>
    <row r="655" spans="1:6" ht="12.75" customHeight="1" x14ac:dyDescent="0.2">
      <c r="A655" s="53" t="s">
        <v>606</v>
      </c>
      <c r="B655" s="85" t="s">
        <v>1304</v>
      </c>
      <c r="C655" s="50" t="s">
        <v>1305</v>
      </c>
      <c r="D655" s="262">
        <v>24</v>
      </c>
      <c r="E655" s="262">
        <v>21</v>
      </c>
      <c r="F655" s="52">
        <f t="shared" si="188"/>
        <v>87.5</v>
      </c>
    </row>
    <row r="656" spans="1:6" ht="12.75" customHeight="1" x14ac:dyDescent="0.2">
      <c r="A656" s="53" t="s">
        <v>606</v>
      </c>
      <c r="B656" s="85" t="s">
        <v>1306</v>
      </c>
      <c r="C656" s="50" t="s">
        <v>1307</v>
      </c>
      <c r="D656" s="262">
        <v>0</v>
      </c>
      <c r="E656" s="262">
        <v>0</v>
      </c>
      <c r="F656" s="52" t="str">
        <f t="shared" si="188"/>
        <v>-</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2787.18</v>
      </c>
      <c r="E661" s="242">
        <v>162414.39999999999</v>
      </c>
      <c r="F661" s="52">
        <f t="shared" si="188"/>
        <v>5827.1945120157288</v>
      </c>
    </row>
    <row r="662" spans="1:6" ht="12.75" customHeight="1" x14ac:dyDescent="0.2">
      <c r="A662" s="53">
        <v>63312</v>
      </c>
      <c r="B662" s="85" t="s">
        <v>1319</v>
      </c>
      <c r="C662" s="50" t="s">
        <v>1320</v>
      </c>
      <c r="D662" s="242">
        <v>9950.6299999999992</v>
      </c>
      <c r="E662" s="242">
        <v>8000</v>
      </c>
      <c r="F662" s="52">
        <f t="shared" si="188"/>
        <v>80.396919592025839</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202221.78</v>
      </c>
      <c r="E665" s="242">
        <v>26544.560000000001</v>
      </c>
      <c r="F665" s="52">
        <f t="shared" si="188"/>
        <v>13.126459474345445</v>
      </c>
    </row>
    <row r="666" spans="1:6" ht="12.75" customHeight="1" x14ac:dyDescent="0.2">
      <c r="A666" s="53">
        <v>63322</v>
      </c>
      <c r="B666" s="85" t="s">
        <v>1327</v>
      </c>
      <c r="C666" s="50" t="s">
        <v>1328</v>
      </c>
      <c r="D666" s="242">
        <v>13272.28</v>
      </c>
      <c r="E666" s="242">
        <v>0</v>
      </c>
      <c r="F666" s="52">
        <f t="shared" si="188"/>
        <v>0</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0</v>
      </c>
      <c r="E669" s="242">
        <v>0</v>
      </c>
      <c r="F669" s="52" t="str">
        <f t="shared" si="188"/>
        <v>-</v>
      </c>
    </row>
    <row r="670" spans="1:6" ht="12.75" customHeight="1" x14ac:dyDescent="0.2">
      <c r="A670" s="53">
        <v>63415</v>
      </c>
      <c r="B670" s="85" t="s">
        <v>1335</v>
      </c>
      <c r="C670" s="50" t="s">
        <v>1336</v>
      </c>
      <c r="D670" s="242">
        <v>0</v>
      </c>
      <c r="E670" s="242">
        <v>10901.13</v>
      </c>
      <c r="F670" s="52" t="str">
        <f t="shared" si="188"/>
        <v>-</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79633.69</v>
      </c>
      <c r="E673" s="242">
        <v>3942613.91</v>
      </c>
      <c r="F673" s="52">
        <f t="shared" si="188"/>
        <v>4950.9371096579853</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0</v>
      </c>
      <c r="E675" s="242">
        <v>0</v>
      </c>
      <c r="F675" s="52" t="str">
        <f t="shared" si="188"/>
        <v>-</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0</v>
      </c>
      <c r="E677" s="242">
        <v>0</v>
      </c>
      <c r="F677" s="52" t="str">
        <f t="shared" si="188"/>
        <v>-</v>
      </c>
    </row>
    <row r="678" spans="1:6" ht="24" x14ac:dyDescent="0.2">
      <c r="A678" s="53">
        <v>63623</v>
      </c>
      <c r="B678" s="232" t="s">
        <v>1351</v>
      </c>
      <c r="C678" s="50" t="s">
        <v>1352</v>
      </c>
      <c r="D678" s="242">
        <v>0</v>
      </c>
      <c r="E678" s="242">
        <v>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0</v>
      </c>
      <c r="E694" s="242">
        <v>0</v>
      </c>
      <c r="F694" s="52" t="str">
        <f t="shared" si="188"/>
        <v>-</v>
      </c>
    </row>
    <row r="695" spans="1:6" ht="12.75" customHeight="1" x14ac:dyDescent="0.2">
      <c r="A695" s="53">
        <v>63812</v>
      </c>
      <c r="B695" s="232" t="s">
        <v>1370</v>
      </c>
      <c r="C695" s="50" t="s">
        <v>1371</v>
      </c>
      <c r="D695" s="242">
        <v>0</v>
      </c>
      <c r="E695" s="242">
        <v>0</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196730.25</v>
      </c>
      <c r="E698" s="242">
        <v>0</v>
      </c>
      <c r="F698" s="52">
        <f t="shared" si="188"/>
        <v>0</v>
      </c>
    </row>
    <row r="699" spans="1:6" ht="12.75" customHeight="1" x14ac:dyDescent="0.2">
      <c r="A699" s="53">
        <v>63822</v>
      </c>
      <c r="B699" s="232" t="s">
        <v>1378</v>
      </c>
      <c r="C699" s="50" t="s">
        <v>1379</v>
      </c>
      <c r="D699" s="242">
        <v>26448.2</v>
      </c>
      <c r="E699" s="242">
        <v>0</v>
      </c>
      <c r="F699" s="52">
        <f t="shared" si="188"/>
        <v>0</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0</v>
      </c>
      <c r="E710" s="242">
        <v>0</v>
      </c>
      <c r="F710" s="52" t="str">
        <f t="shared" si="188"/>
        <v>-</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0</v>
      </c>
      <c r="E712" s="242">
        <v>0</v>
      </c>
      <c r="F712" s="52" t="str">
        <f t="shared" si="188"/>
        <v>-</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19541.84</v>
      </c>
      <c r="E716" s="242">
        <v>0</v>
      </c>
      <c r="F716" s="52">
        <f t="shared" si="188"/>
        <v>0</v>
      </c>
    </row>
    <row r="717" spans="1:6" ht="12.75" customHeight="1" x14ac:dyDescent="0.2">
      <c r="A717" s="53">
        <v>31215</v>
      </c>
      <c r="B717" s="85" t="s">
        <v>1411</v>
      </c>
      <c r="C717" s="50" t="s">
        <v>1412</v>
      </c>
      <c r="D717" s="242">
        <v>491.47</v>
      </c>
      <c r="E717" s="242">
        <v>982.92</v>
      </c>
      <c r="F717" s="52">
        <f t="shared" si="188"/>
        <v>199.99593057562006</v>
      </c>
    </row>
    <row r="718" spans="1:6" ht="12.75" customHeight="1" x14ac:dyDescent="0.2">
      <c r="A718" s="53">
        <v>32121</v>
      </c>
      <c r="B718" s="85" t="s">
        <v>1413</v>
      </c>
      <c r="C718" s="50" t="s">
        <v>1414</v>
      </c>
      <c r="D718" s="242">
        <v>20755.59</v>
      </c>
      <c r="E718" s="242">
        <v>20535.45</v>
      </c>
      <c r="F718" s="52">
        <f t="shared" si="188"/>
        <v>98.939370068497212</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0</v>
      </c>
      <c r="E720" s="242">
        <v>0</v>
      </c>
      <c r="F720" s="52" t="str">
        <f t="shared" si="188"/>
        <v>-</v>
      </c>
    </row>
    <row r="721" spans="1:6" ht="12.75" customHeight="1" x14ac:dyDescent="0.2">
      <c r="A721" s="53" t="s">
        <v>1419</v>
      </c>
      <c r="B721" s="85" t="s">
        <v>1420</v>
      </c>
      <c r="C721" s="50" t="s">
        <v>1419</v>
      </c>
      <c r="D721" s="242">
        <v>5070.41</v>
      </c>
      <c r="E721" s="242">
        <v>9424.8700000000008</v>
      </c>
      <c r="F721" s="52">
        <f t="shared" si="188"/>
        <v>185.87984009182691</v>
      </c>
    </row>
    <row r="722" spans="1:6" ht="12.75" customHeight="1" x14ac:dyDescent="0.2">
      <c r="A722" s="53" t="s">
        <v>1421</v>
      </c>
      <c r="B722" s="85" t="s">
        <v>1422</v>
      </c>
      <c r="C722" s="50" t="s">
        <v>1421</v>
      </c>
      <c r="D722" s="242">
        <v>56231.6</v>
      </c>
      <c r="E722" s="242">
        <v>59684.52</v>
      </c>
      <c r="F722" s="52">
        <f t="shared" si="188"/>
        <v>106.14053308104339</v>
      </c>
    </row>
    <row r="723" spans="1:6" ht="12.75" customHeight="1" x14ac:dyDescent="0.2">
      <c r="A723" s="53" t="s">
        <v>1423</v>
      </c>
      <c r="B723" s="85" t="s">
        <v>1424</v>
      </c>
      <c r="C723" s="50" t="s">
        <v>1423</v>
      </c>
      <c r="D723" s="242">
        <v>453.91</v>
      </c>
      <c r="E723" s="242">
        <v>521.71</v>
      </c>
      <c r="F723" s="52">
        <f t="shared" si="188"/>
        <v>114.93688176070147</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51616.56</v>
      </c>
      <c r="E725" s="242">
        <v>52300.61</v>
      </c>
      <c r="F725" s="52">
        <f t="shared" ref="F725:F979" si="190">IF(D725&lt;&gt;0,IF(E725/D725&gt;=100,"&gt;&gt;100",E725/D725*100),"-")</f>
        <v>101.32525298082631</v>
      </c>
    </row>
    <row r="726" spans="1:6" ht="12.75" customHeight="1" x14ac:dyDescent="0.2">
      <c r="A726" s="53" t="s">
        <v>1429</v>
      </c>
      <c r="B726" s="85" t="s">
        <v>1430</v>
      </c>
      <c r="C726" s="50" t="s">
        <v>1429</v>
      </c>
      <c r="D726" s="242">
        <v>5539.72</v>
      </c>
      <c r="E726" s="242">
        <v>5949.87</v>
      </c>
      <c r="F726" s="52">
        <f t="shared" si="190"/>
        <v>107.40380380235823</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0</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22916.58</v>
      </c>
      <c r="E742" s="242">
        <v>15692.99</v>
      </c>
      <c r="F742" s="52">
        <f t="shared" si="190"/>
        <v>68.478760792404444</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0</v>
      </c>
      <c r="E763" s="242">
        <v>1778.51</v>
      </c>
      <c r="F763" s="52" t="str">
        <f t="shared" si="190"/>
        <v>-</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0</v>
      </c>
      <c r="E767" s="242">
        <v>0</v>
      </c>
      <c r="F767" s="52" t="str">
        <f t="shared" si="190"/>
        <v>-</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8366.31</v>
      </c>
      <c r="E770" s="242">
        <v>0</v>
      </c>
      <c r="F770" s="52">
        <f t="shared" si="190"/>
        <v>0</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335829.19</v>
      </c>
      <c r="E816" s="242">
        <v>416587.39</v>
      </c>
      <c r="F816" s="52">
        <f t="shared" si="190"/>
        <v>124.04740338384524</v>
      </c>
    </row>
    <row r="817" spans="1:6" ht="12.75" customHeight="1" x14ac:dyDescent="0.2">
      <c r="A817" s="53" t="s">
        <v>1611</v>
      </c>
      <c r="B817" s="85" t="s">
        <v>1612</v>
      </c>
      <c r="C817" s="50" t="s">
        <v>1611</v>
      </c>
      <c r="D817" s="242">
        <v>663.61</v>
      </c>
      <c r="E817" s="242">
        <v>2000</v>
      </c>
      <c r="F817" s="52">
        <f t="shared" si="190"/>
        <v>301.38183571676132</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43685.71</v>
      </c>
      <c r="E819" s="242">
        <v>42311.42</v>
      </c>
      <c r="F819" s="52">
        <f t="shared" si="190"/>
        <v>96.854142922250773</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30791.69</v>
      </c>
      <c r="E821" s="242">
        <v>33833.519999999997</v>
      </c>
      <c r="F821" s="52">
        <f t="shared" si="190"/>
        <v>109.8787367630682</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10385.56</v>
      </c>
      <c r="E823" s="242">
        <v>11613.5</v>
      </c>
      <c r="F823" s="52">
        <f t="shared" si="190"/>
        <v>111.82353190391274</v>
      </c>
    </row>
    <row r="824" spans="1:6" ht="12.75" customHeight="1" x14ac:dyDescent="0.2">
      <c r="A824" s="53">
        <v>37221</v>
      </c>
      <c r="B824" s="85" t="s">
        <v>1625</v>
      </c>
      <c r="C824" s="50" t="s">
        <v>1626</v>
      </c>
      <c r="D824" s="242">
        <v>27795.34</v>
      </c>
      <c r="E824" s="242">
        <v>28785.47</v>
      </c>
      <c r="F824" s="52">
        <f t="shared" si="190"/>
        <v>103.56221582466702</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16615.169999999998</v>
      </c>
      <c r="E826" s="242">
        <v>16398.810000000001</v>
      </c>
      <c r="F826" s="52">
        <f t="shared" si="190"/>
        <v>98.697816513463323</v>
      </c>
    </row>
    <row r="827" spans="1:6" ht="12.75" customHeight="1" x14ac:dyDescent="0.2">
      <c r="A827" s="53" t="s">
        <v>1630</v>
      </c>
      <c r="B827" s="85" t="s">
        <v>1631</v>
      </c>
      <c r="C827" s="50" t="s">
        <v>1630</v>
      </c>
      <c r="D827" s="242">
        <v>78348</v>
      </c>
      <c r="E827" s="242">
        <v>73318.61</v>
      </c>
      <c r="F827" s="52">
        <f t="shared" si="190"/>
        <v>93.58070403839281</v>
      </c>
    </row>
    <row r="828" spans="1:6" ht="12.75" customHeight="1" x14ac:dyDescent="0.2">
      <c r="A828" s="53" t="s">
        <v>1632</v>
      </c>
      <c r="B828" s="85" t="s">
        <v>1633</v>
      </c>
      <c r="C828" s="50" t="s">
        <v>1632</v>
      </c>
      <c r="D828" s="242">
        <v>55023.69</v>
      </c>
      <c r="E828" s="242">
        <v>61401.25</v>
      </c>
      <c r="F828" s="52">
        <f t="shared" si="190"/>
        <v>111.59057126121495</v>
      </c>
    </row>
    <row r="829" spans="1:6" ht="12.75" customHeight="1" x14ac:dyDescent="0.2">
      <c r="A829" s="53">
        <v>38117</v>
      </c>
      <c r="B829" s="85" t="s">
        <v>1634</v>
      </c>
      <c r="C829" s="50" t="s">
        <v>1635</v>
      </c>
      <c r="D829" s="242">
        <v>4160.8599999999997</v>
      </c>
      <c r="E829" s="242">
        <v>4450</v>
      </c>
      <c r="F829" s="52">
        <f t="shared" si="190"/>
        <v>106.94904418798036</v>
      </c>
    </row>
    <row r="830" spans="1:6" ht="12.75" customHeight="1" x14ac:dyDescent="0.2">
      <c r="A830" s="53">
        <v>38612</v>
      </c>
      <c r="B830" s="85" t="s">
        <v>1636</v>
      </c>
      <c r="C830" s="50" t="s">
        <v>1637</v>
      </c>
      <c r="D830" s="242">
        <v>44766.080000000002</v>
      </c>
      <c r="E830" s="242">
        <v>61650.23</v>
      </c>
      <c r="F830" s="52">
        <f t="shared" si="190"/>
        <v>137.71639151786351</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0</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317206.71999999997</v>
      </c>
      <c r="E954" s="242">
        <v>191119.99</v>
      </c>
      <c r="F954" s="52">
        <f t="shared" si="190"/>
        <v>60.250927218691963</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0</v>
      </c>
      <c r="E958" s="242">
        <v>0</v>
      </c>
      <c r="F958" s="52" t="str">
        <f t="shared" si="190"/>
        <v>-</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6346.94</v>
      </c>
      <c r="E968" s="242">
        <v>0</v>
      </c>
      <c r="F968" s="52">
        <f t="shared" si="190"/>
        <v>0</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49" t="s">
        <v>1942</v>
      </c>
      <c r="B983" s="350"/>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0</v>
      </c>
      <c r="E987" s="245"/>
      <c r="F987" s="52" t="str">
        <f t="shared" si="192"/>
        <v>-</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7"/>
      <c r="E994" s="348"/>
      <c r="F994" s="71"/>
    </row>
    <row r="995" spans="1:6" ht="15" customHeight="1" x14ac:dyDescent="0.2">
      <c r="A995" s="188"/>
      <c r="B995" s="211"/>
      <c r="C995" s="221"/>
      <c r="D995" s="347"/>
      <c r="E995" s="348"/>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kM93a3+JtxozdBpJe3fYL9UINcTQpvOzR4jC2TD7e5jRBsqOJTiSiGUDoweM6jOQRWxJReRa9TK7piDyJUL1gA==" saltValue="2rEyNDJB2nHgieCwxq+7sA==" spinCount="100000" sheet="1" objects="1" scenarios="1"/>
  <protectedRanges>
    <protectedRange algorithmName="SHA-512" hashValue="R8frfBQ/MhInQYm+jLEgMwgPwCkrGPIUaxyIFLRSCn/+fIsUU6bmJDax/r7gTh2PEAEvgODYwg0rRRjqSM/oww==" saltValue="tbZzHO5lCNHCDH5y3XGZag==" spinCount="100000" sqref="D1 F1"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3622047244094491" right="0.23622047244094491" top="0.74803149606299213" bottom="0.74803149606299213" header="0.31496062992125984" footer="0.31496062992125984"/>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223" workbookViewId="0">
      <selection activeCell="D250" sqref="D25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46</v>
      </c>
      <c r="B1" s="307"/>
      <c r="C1" s="299" t="s">
        <v>33</v>
      </c>
      <c r="D1" s="309"/>
      <c r="E1" s="300" t="s">
        <v>47</v>
      </c>
      <c r="F1" s="311"/>
    </row>
    <row r="2" spans="1:25" ht="50.1" customHeight="1" x14ac:dyDescent="0.25">
      <c r="A2" s="355" t="s">
        <v>31</v>
      </c>
      <c r="B2" s="356"/>
      <c r="C2" s="356"/>
      <c r="D2" s="356"/>
      <c r="E2" s="356"/>
      <c r="F2" s="356"/>
      <c r="G2" s="87"/>
      <c r="H2" s="87"/>
      <c r="I2" s="87"/>
      <c r="J2" s="87"/>
      <c r="K2" s="87"/>
      <c r="L2" s="87"/>
      <c r="M2" s="87"/>
      <c r="N2" s="87"/>
      <c r="O2" s="87"/>
      <c r="P2" s="87"/>
      <c r="Q2" s="87"/>
      <c r="R2" s="87"/>
      <c r="S2" s="87"/>
      <c r="T2" s="87"/>
      <c r="U2" s="87"/>
      <c r="V2" s="87"/>
      <c r="W2" s="87"/>
      <c r="X2" s="87"/>
    </row>
    <row r="3" spans="1:25" s="225" customFormat="1" ht="48" customHeight="1" x14ac:dyDescent="0.2">
      <c r="A3" s="286" t="s">
        <v>49</v>
      </c>
      <c r="B3" s="287" t="s">
        <v>39</v>
      </c>
      <c r="C3" s="288" t="s">
        <v>40</v>
      </c>
      <c r="D3" s="289" t="s">
        <v>1964</v>
      </c>
      <c r="E3" s="287" t="s">
        <v>1965</v>
      </c>
      <c r="F3" s="290" t="s">
        <v>52</v>
      </c>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8" t="s">
        <v>1966</v>
      </c>
      <c r="B5" s="359"/>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136660258.43000001</v>
      </c>
      <c r="E6" s="229">
        <f t="shared" si="0"/>
        <v>154311487.34999999</v>
      </c>
      <c r="F6" s="230">
        <f t="shared" ref="F6:F260" si="1">IF(D6&gt;0,IF(E6/D6&gt;=100,"&gt;&gt;100",E6/D6*100),"-")</f>
        <v>112.91613898786916</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100548104.92999999</v>
      </c>
      <c r="E7" s="104">
        <f t="shared" si="2"/>
        <v>115104074.17</v>
      </c>
      <c r="F7" s="93">
        <f t="shared" si="1"/>
        <v>114.47662216024226</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59033904.390000001</v>
      </c>
      <c r="E8" s="104">
        <f>E9+E10-E11</f>
        <v>71666527.900000006</v>
      </c>
      <c r="F8" s="93">
        <f t="shared" si="1"/>
        <v>121.3989293788603</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247">
        <v>57981785.93</v>
      </c>
      <c r="E9" s="247">
        <v>70391278.430000007</v>
      </c>
      <c r="F9" s="93">
        <f t="shared" si="1"/>
        <v>121.40239784090419</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247">
        <v>1218938.51</v>
      </c>
      <c r="E10" s="247">
        <v>1457306.16</v>
      </c>
      <c r="F10" s="93">
        <f t="shared" si="1"/>
        <v>119.555346561329</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247">
        <v>166820.04999999999</v>
      </c>
      <c r="E11" s="247">
        <v>182056.69</v>
      </c>
      <c r="F11" s="93">
        <f t="shared" si="1"/>
        <v>109.13357836782809</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34236564.989999995</v>
      </c>
      <c r="E12" s="104">
        <f t="shared" si="3"/>
        <v>34248136.880000003</v>
      </c>
      <c r="F12" s="93">
        <f t="shared" si="1"/>
        <v>100.03379979855862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33418822.459999997</v>
      </c>
      <c r="E13" s="104">
        <f t="shared" si="4"/>
        <v>33351115.140000004</v>
      </c>
      <c r="F13" s="93">
        <f t="shared" si="1"/>
        <v>99.797397648941597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247">
        <v>927126.12</v>
      </c>
      <c r="E14" s="247">
        <v>927126.11</v>
      </c>
      <c r="F14" s="93">
        <f t="shared" si="1"/>
        <v>99.999998921398088</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247">
        <v>17585851.129999999</v>
      </c>
      <c r="E15" s="247">
        <v>18046067.620000001</v>
      </c>
      <c r="F15" s="93">
        <f t="shared" si="1"/>
        <v>102.61697023702713</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247">
        <v>25770598.890000001</v>
      </c>
      <c r="E16" s="247">
        <v>26177260.5</v>
      </c>
      <c r="F16" s="93">
        <f t="shared" si="1"/>
        <v>101.57800605153106</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247">
        <v>8170917.0199999996</v>
      </c>
      <c r="E17" s="247">
        <v>8802722.3499999996</v>
      </c>
      <c r="F17" s="93">
        <f t="shared" si="1"/>
        <v>107.73236747422017</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247">
        <v>19035670.699999999</v>
      </c>
      <c r="E18" s="247">
        <v>20602061.440000001</v>
      </c>
      <c r="F18" s="93">
        <f t="shared" si="1"/>
        <v>108.22871316007794</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556385.92000000016</v>
      </c>
      <c r="E19" s="104">
        <f t="shared" si="5"/>
        <v>544436.01999999979</v>
      </c>
      <c r="F19" s="93">
        <f t="shared" si="1"/>
        <v>97.852228180037272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247">
        <v>233842.02</v>
      </c>
      <c r="E20" s="247">
        <v>276665.73</v>
      </c>
      <c r="F20" s="93">
        <f t="shared" si="1"/>
        <v>118.31309445582107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247">
        <v>42236.99</v>
      </c>
      <c r="E21" s="247">
        <v>37846.25</v>
      </c>
      <c r="F21" s="93">
        <f t="shared" si="1"/>
        <v>89.604514905063084</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247">
        <v>80736.259999999995</v>
      </c>
      <c r="E22" s="247">
        <v>90636.3</v>
      </c>
      <c r="F22" s="93">
        <f t="shared" si="1"/>
        <v>112.26219792692899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247">
        <v>160321.51999999999</v>
      </c>
      <c r="E24" s="247">
        <v>161622.54</v>
      </c>
      <c r="F24" s="93">
        <f t="shared" si="1"/>
        <v>100.81150677713137</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247">
        <v>27492.65</v>
      </c>
      <c r="E25" s="247">
        <v>42500.959999999999</v>
      </c>
      <c r="F25" s="93">
        <f t="shared" si="1"/>
        <v>154.59026321580492</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247">
        <v>1106514.1399999999</v>
      </c>
      <c r="E26" s="247">
        <v>1066566.6499999999</v>
      </c>
      <c r="F26" s="93">
        <f t="shared" si="1"/>
        <v>96.389789469839045</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247">
        <v>1094757.6599999999</v>
      </c>
      <c r="E28" s="247">
        <v>1131402.4099999999</v>
      </c>
      <c r="F28" s="93">
        <f t="shared" si="1"/>
        <v>103.34729331786544</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17246.160000000003</v>
      </c>
      <c r="E29" s="104">
        <f t="shared" si="6"/>
        <v>54239.149999999994</v>
      </c>
      <c r="F29" s="93">
        <f t="shared" si="1"/>
        <v>314.49986547730038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247">
        <v>46105.3</v>
      </c>
      <c r="E30" s="247">
        <v>84725.84</v>
      </c>
      <c r="F30" s="93">
        <f t="shared" si="1"/>
        <v>183.76594447926809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247">
        <v>28859.14</v>
      </c>
      <c r="E34" s="247">
        <v>30486.69</v>
      </c>
      <c r="F34" s="93">
        <f t="shared" si="1"/>
        <v>105.63963444510127</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0</v>
      </c>
      <c r="E35" s="104">
        <f t="shared" si="7"/>
        <v>33541.929999999993</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247">
        <v>8510.9500000000007</v>
      </c>
      <c r="E36" s="247">
        <v>8510.93</v>
      </c>
      <c r="F36" s="93">
        <f t="shared" si="1"/>
        <v>99.999765008606559</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247">
        <v>8916.16</v>
      </c>
      <c r="E37" s="247">
        <v>14831.31</v>
      </c>
      <c r="F37" s="93">
        <f t="shared" si="1"/>
        <v>166.34190054911531</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247">
        <v>0</v>
      </c>
      <c r="E38" s="247">
        <v>2</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247">
        <v>0</v>
      </c>
      <c r="E39" s="247">
        <v>27625</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247">
        <v>17427.11</v>
      </c>
      <c r="E40" s="247">
        <v>17427.310000000001</v>
      </c>
      <c r="F40" s="93">
        <f t="shared" si="1"/>
        <v>100.00114763721581</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244110.44999999995</v>
      </c>
      <c r="E45" s="104">
        <f t="shared" si="9"/>
        <v>264804.6399999999</v>
      </c>
      <c r="F45" s="93">
        <f t="shared" si="1"/>
        <v>108.4773880020294</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247">
        <v>768976.29</v>
      </c>
      <c r="E47" s="247">
        <v>771715.55</v>
      </c>
      <c r="F47" s="93">
        <f t="shared" si="1"/>
        <v>100.3562216463137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247">
        <v>0</v>
      </c>
      <c r="E48" s="247">
        <v>41250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247">
        <v>1196113.26</v>
      </c>
      <c r="E49" s="247">
        <v>1226900.68</v>
      </c>
      <c r="F49" s="93">
        <f t="shared" si="1"/>
        <v>102.57395524567632</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247">
        <v>1720979.1</v>
      </c>
      <c r="E50" s="247">
        <v>1775061.59</v>
      </c>
      <c r="F50" s="93">
        <f t="shared" si="1"/>
        <v>103.1425419402246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247">
        <v>0</v>
      </c>
      <c r="E51" s="247">
        <v>7023.98</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247">
        <v>78327.87</v>
      </c>
      <c r="E54" s="247">
        <v>79676.86</v>
      </c>
      <c r="F54" s="93">
        <f t="shared" si="1"/>
        <v>101.72223501034819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247">
        <v>78327.87</v>
      </c>
      <c r="E55" s="247">
        <v>79676.86</v>
      </c>
      <c r="F55" s="93">
        <f t="shared" si="1"/>
        <v>101.72223501034819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7277635.5500000007</v>
      </c>
      <c r="E56" s="104">
        <f t="shared" si="11"/>
        <v>9182385.4100000001</v>
      </c>
      <c r="F56" s="93">
        <f t="shared" si="1"/>
        <v>126.17264696636256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247">
        <v>6711172.2400000002</v>
      </c>
      <c r="E57" s="247">
        <v>8610243.0899999999</v>
      </c>
      <c r="F57" s="93">
        <f t="shared" si="1"/>
        <v>128.29715558008087</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247">
        <v>566463.31000000006</v>
      </c>
      <c r="E61" s="247">
        <v>572142.31999999995</v>
      </c>
      <c r="F61" s="93">
        <f t="shared" si="1"/>
        <v>101.00253801080248</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36112153.5</v>
      </c>
      <c r="E68" s="104">
        <f t="shared" si="13"/>
        <v>39207413.18</v>
      </c>
      <c r="F68" s="93">
        <f t="shared" si="1"/>
        <v>108.57124092585617</v>
      </c>
      <c r="G68" s="87"/>
      <c r="H68" s="87"/>
      <c r="I68" s="87"/>
      <c r="J68" s="87"/>
      <c r="K68" s="87"/>
      <c r="L68" s="87"/>
      <c r="M68" s="87"/>
      <c r="N68" s="87"/>
      <c r="O68" s="87"/>
      <c r="P68" s="87"/>
      <c r="Q68" s="87"/>
      <c r="R68" s="87"/>
      <c r="S68" s="87"/>
      <c r="T68" s="87"/>
      <c r="U68" s="87"/>
      <c r="V68" s="87"/>
      <c r="W68" s="87"/>
      <c r="X68" s="87"/>
    </row>
    <row r="69" spans="1:24" ht="12.75" customHeight="1" x14ac:dyDescent="0.2">
      <c r="A69" s="91" t="s">
        <v>2070</v>
      </c>
      <c r="B69" s="86" t="s">
        <v>2071</v>
      </c>
      <c r="C69" s="92" t="s">
        <v>2070</v>
      </c>
      <c r="D69" s="104">
        <f t="shared" ref="D69:E69" si="14">+D70+D75+D76+D77</f>
        <v>4127625.6</v>
      </c>
      <c r="E69" s="104">
        <f t="shared" si="14"/>
        <v>7072977.46</v>
      </c>
      <c r="F69" s="93">
        <f t="shared" si="1"/>
        <v>171.35704992235731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2072</v>
      </c>
      <c r="B70" s="86" t="s">
        <v>2073</v>
      </c>
      <c r="C70" s="92" t="s">
        <v>2072</v>
      </c>
      <c r="D70" s="104">
        <f t="shared" ref="D70:E70" si="15">SUM(D71:D74)</f>
        <v>4094564.61</v>
      </c>
      <c r="E70" s="104">
        <f t="shared" si="15"/>
        <v>7040584.1799999997</v>
      </c>
      <c r="F70" s="93">
        <f t="shared" si="1"/>
        <v>171.9495196828754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2074</v>
      </c>
      <c r="B71" s="86" t="s">
        <v>2075</v>
      </c>
      <c r="C71" s="92" t="s">
        <v>2074</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2076</v>
      </c>
      <c r="B72" s="86" t="s">
        <v>2077</v>
      </c>
      <c r="C72" s="92" t="s">
        <v>2076</v>
      </c>
      <c r="D72" s="247">
        <v>4094564.61</v>
      </c>
      <c r="E72" s="247">
        <v>7040584.1799999997</v>
      </c>
      <c r="F72" s="93">
        <f t="shared" si="1"/>
        <v>171.9495196828754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2078</v>
      </c>
      <c r="B73" s="86" t="s">
        <v>2079</v>
      </c>
      <c r="C73" s="92" t="s">
        <v>2078</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2080</v>
      </c>
      <c r="B74" s="86" t="s">
        <v>2081</v>
      </c>
      <c r="C74" s="92" t="s">
        <v>2080</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2082</v>
      </c>
      <c r="B75" s="86" t="s">
        <v>2083</v>
      </c>
      <c r="C75" s="92" t="s">
        <v>2082</v>
      </c>
      <c r="D75" s="247">
        <v>32120.5</v>
      </c>
      <c r="E75" s="247">
        <v>32091.38</v>
      </c>
      <c r="F75" s="93">
        <f t="shared" si="1"/>
        <v>99.909341386342049</v>
      </c>
      <c r="G75" s="87"/>
      <c r="H75" s="87"/>
      <c r="I75" s="87"/>
      <c r="J75" s="87"/>
      <c r="K75" s="87"/>
      <c r="L75" s="87"/>
      <c r="M75" s="87"/>
      <c r="N75" s="87"/>
      <c r="O75" s="87"/>
      <c r="P75" s="87"/>
      <c r="Q75" s="87"/>
      <c r="R75" s="87"/>
      <c r="S75" s="87"/>
      <c r="T75" s="87"/>
      <c r="U75" s="87"/>
      <c r="V75" s="87"/>
      <c r="W75" s="87"/>
      <c r="X75" s="87"/>
    </row>
    <row r="76" spans="1:24" ht="12.75" customHeight="1" x14ac:dyDescent="0.2">
      <c r="A76" s="91" t="s">
        <v>2084</v>
      </c>
      <c r="B76" s="86" t="s">
        <v>2085</v>
      </c>
      <c r="C76" s="92" t="s">
        <v>2084</v>
      </c>
      <c r="D76" s="247">
        <v>940.49</v>
      </c>
      <c r="E76" s="247">
        <v>301.89999999999998</v>
      </c>
      <c r="F76" s="93">
        <f t="shared" si="1"/>
        <v>32.100288147667705</v>
      </c>
      <c r="G76" s="87"/>
      <c r="H76" s="87"/>
      <c r="I76" s="87"/>
      <c r="J76" s="87"/>
      <c r="K76" s="87"/>
      <c r="L76" s="87"/>
      <c r="M76" s="87"/>
      <c r="N76" s="87"/>
      <c r="O76" s="87"/>
      <c r="P76" s="87"/>
      <c r="Q76" s="87"/>
      <c r="R76" s="87"/>
      <c r="S76" s="87"/>
      <c r="T76" s="87"/>
      <c r="U76" s="87"/>
      <c r="V76" s="87"/>
      <c r="W76" s="87"/>
      <c r="X76" s="87"/>
    </row>
    <row r="77" spans="1:24" ht="12.75" customHeight="1" x14ac:dyDescent="0.2">
      <c r="A77" s="91" t="s">
        <v>2086</v>
      </c>
      <c r="B77" s="86" t="s">
        <v>2087</v>
      </c>
      <c r="C77" s="92" t="s">
        <v>2086</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34</v>
      </c>
      <c r="B78" s="86" t="s">
        <v>2088</v>
      </c>
      <c r="C78" s="92" t="s">
        <v>34</v>
      </c>
      <c r="D78" s="104">
        <f>D79+SUM(D82:D84)-D85+D86</f>
        <v>781.64</v>
      </c>
      <c r="E78" s="104">
        <f>E79+SUM(E82:E84)-E85+E86</f>
        <v>2914.15</v>
      </c>
      <c r="F78" s="93">
        <f t="shared" si="1"/>
        <v>372.82508571721002</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247">
        <v>326.08</v>
      </c>
      <c r="E83" s="247">
        <v>1827.89</v>
      </c>
      <c r="F83" s="93">
        <f t="shared" si="1"/>
        <v>560.56489205103048</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247">
        <v>70.36</v>
      </c>
      <c r="E84" s="247">
        <v>70.36</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247">
        <v>385.2</v>
      </c>
      <c r="E86" s="247">
        <v>1015.9</v>
      </c>
      <c r="F86" s="93">
        <f t="shared" si="1"/>
        <v>263.73312564901352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51847.87</v>
      </c>
      <c r="E87" s="104">
        <f t="shared" si="17"/>
        <v>59360.67</v>
      </c>
      <c r="F87" s="93">
        <f t="shared" si="1"/>
        <v>114.49008416353456</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51847.87</v>
      </c>
      <c r="E88" s="104">
        <f t="shared" si="18"/>
        <v>59360.67</v>
      </c>
      <c r="F88" s="93">
        <f t="shared" si="1"/>
        <v>114.49008416353456</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51847.87</v>
      </c>
      <c r="E93" s="247">
        <v>59360.67</v>
      </c>
      <c r="F93" s="93">
        <f t="shared" si="1"/>
        <v>114.49008416353456</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30872904.629999999</v>
      </c>
      <c r="E134" s="104">
        <f t="shared" si="23"/>
        <v>30872903.120000001</v>
      </c>
      <c r="F134" s="93">
        <f t="shared" si="1"/>
        <v>99.999995108979817</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30872904.629999999</v>
      </c>
      <c r="E135" s="104">
        <f t="shared" si="24"/>
        <v>30872903.120000001</v>
      </c>
      <c r="F135" s="93">
        <f t="shared" si="1"/>
        <v>99.999995108979817</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247">
        <v>30872241.02</v>
      </c>
      <c r="E139" s="247">
        <v>30872239.510000002</v>
      </c>
      <c r="F139" s="93">
        <f t="shared" si="1"/>
        <v>99.999995108874671</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247">
        <v>663.61</v>
      </c>
      <c r="E141" s="247">
        <v>663.61</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945327.90999999992</v>
      </c>
      <c r="E146" s="104">
        <f t="shared" si="26"/>
        <v>1139190.75</v>
      </c>
      <c r="F146" s="93">
        <f t="shared" si="1"/>
        <v>120.50747025971127</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247">
        <v>110824.7</v>
      </c>
      <c r="E147" s="247">
        <v>99191.27</v>
      </c>
      <c r="F147" s="93">
        <f t="shared" si="1"/>
        <v>89.50285450806544</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247">
        <v>17142.57</v>
      </c>
      <c r="E158" s="247">
        <v>106013.01</v>
      </c>
      <c r="F158" s="93">
        <f t="shared" si="1"/>
        <v>618.41958352802408</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247">
        <v>1128235.94</v>
      </c>
      <c r="E159" s="247">
        <v>1244422.55</v>
      </c>
      <c r="F159" s="93">
        <f t="shared" si="1"/>
        <v>110.29807736846249</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247">
        <v>3956.42</v>
      </c>
      <c r="E160" s="247">
        <v>5636.74</v>
      </c>
      <c r="F160" s="93">
        <f t="shared" si="1"/>
        <v>142.47071847781581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247">
        <v>314831.71999999997</v>
      </c>
      <c r="E163" s="247">
        <v>316072.82</v>
      </c>
      <c r="F163" s="93">
        <f t="shared" si="1"/>
        <v>100.39421059606066</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76257.759999999995</v>
      </c>
      <c r="E164" s="104">
        <f t="shared" si="28"/>
        <v>37911.600000000006</v>
      </c>
      <c r="F164" s="93">
        <f t="shared" si="1"/>
        <v>49.715071620252168</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247">
        <v>3626.59</v>
      </c>
      <c r="E165" s="247">
        <v>18357.8</v>
      </c>
      <c r="F165" s="93">
        <f t="shared" si="1"/>
        <v>506.20003915523944</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247">
        <v>74662.13</v>
      </c>
      <c r="E166" s="247">
        <v>23180.39</v>
      </c>
      <c r="F166" s="93">
        <f t="shared" si="1"/>
        <v>31.047051564159766</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247">
        <v>2030.96</v>
      </c>
      <c r="E169" s="247">
        <v>3626.59</v>
      </c>
      <c r="F169" s="93">
        <f t="shared" si="1"/>
        <v>178.56530901642574</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37408.089999999997</v>
      </c>
      <c r="E170" s="104">
        <f t="shared" si="29"/>
        <v>22155.43</v>
      </c>
      <c r="F170" s="93">
        <f t="shared" si="1"/>
        <v>59.226306395220931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247">
        <v>13527.71</v>
      </c>
      <c r="E171" s="247">
        <v>13072.25</v>
      </c>
      <c r="F171" s="93">
        <f t="shared" si="1"/>
        <v>96.633133028428318</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247">
        <v>23880.38</v>
      </c>
      <c r="E172" s="247">
        <v>9083.18</v>
      </c>
      <c r="F172" s="93">
        <f t="shared" si="1"/>
        <v>38.036161903621299</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3" t="s">
        <v>2264</v>
      </c>
      <c r="B174" s="354"/>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136660258.42999998</v>
      </c>
      <c r="E175" s="104">
        <f t="shared" si="30"/>
        <v>154311487.35000002</v>
      </c>
      <c r="F175" s="93">
        <f t="shared" si="1"/>
        <v>112.9161389878692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1876027.94</v>
      </c>
      <c r="E176" s="104">
        <f t="shared" si="31"/>
        <v>1200274.6099999999</v>
      </c>
      <c r="F176" s="93">
        <f t="shared" si="1"/>
        <v>63.979570048407695</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503550.18</v>
      </c>
      <c r="E177" s="104">
        <f t="shared" si="32"/>
        <v>683590.02</v>
      </c>
      <c r="F177" s="93">
        <f t="shared" si="1"/>
        <v>135.7541010113431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247">
        <v>39232.699999999997</v>
      </c>
      <c r="E178" s="247">
        <v>47486.38</v>
      </c>
      <c r="F178" s="93">
        <f t="shared" si="1"/>
        <v>121.03775676922568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247">
        <v>204427.21</v>
      </c>
      <c r="E179" s="247">
        <v>402112.69</v>
      </c>
      <c r="F179" s="93">
        <f t="shared" si="1"/>
        <v>196.70213666761879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1547.26</v>
      </c>
      <c r="E180" s="104">
        <f t="shared" si="33"/>
        <v>1353.04</v>
      </c>
      <c r="F180" s="93">
        <f t="shared" si="1"/>
        <v>87.447487817173581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247">
        <v>1199.75</v>
      </c>
      <c r="E182" s="247">
        <v>1075.44</v>
      </c>
      <c r="F182" s="93">
        <f t="shared" si="1"/>
        <v>89.638674723900806</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247">
        <v>347.51</v>
      </c>
      <c r="E183" s="247">
        <v>277.60000000000002</v>
      </c>
      <c r="F183" s="93">
        <f t="shared" si="1"/>
        <v>79.882593306667431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247">
        <v>1496.51</v>
      </c>
      <c r="E184" s="247">
        <v>0</v>
      </c>
      <c r="F184" s="93">
        <f t="shared" si="1"/>
        <v>0</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247">
        <v>52874.04</v>
      </c>
      <c r="E186" s="247">
        <v>54282.87</v>
      </c>
      <c r="F186" s="93">
        <f t="shared" si="1"/>
        <v>102.66450227748815</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247">
        <v>20863.75</v>
      </c>
      <c r="E187" s="247">
        <v>30382.639999999999</v>
      </c>
      <c r="F187" s="93">
        <f t="shared" si="1"/>
        <v>145.62406087112817</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247">
        <v>183108.71</v>
      </c>
      <c r="E188" s="247">
        <v>147972.4</v>
      </c>
      <c r="F188" s="93">
        <f t="shared" si="1"/>
        <v>80.811229569581926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247">
        <v>760774.01</v>
      </c>
      <c r="E189" s="247">
        <v>117401.47</v>
      </c>
      <c r="F189" s="93">
        <f t="shared" si="1"/>
        <v>15.431845522693393</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581319.94999999995</v>
      </c>
      <c r="E206" s="104">
        <f t="shared" si="37"/>
        <v>390199.94</v>
      </c>
      <c r="F206" s="93">
        <f t="shared" si="1"/>
        <v>67.12309460564704</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581319.94999999995</v>
      </c>
      <c r="E207" s="104">
        <f t="shared" si="38"/>
        <v>390199.94</v>
      </c>
      <c r="F207" s="93">
        <f t="shared" si="1"/>
        <v>67.12309460564704</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247">
        <v>581319.94999999995</v>
      </c>
      <c r="E212" s="247">
        <v>390199.94</v>
      </c>
      <c r="F212" s="93">
        <f t="shared" si="1"/>
        <v>67.12309460564704</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30383.800000000003</v>
      </c>
      <c r="E234" s="104">
        <f t="shared" si="40"/>
        <v>9083.18</v>
      </c>
      <c r="F234" s="93">
        <f t="shared" si="1"/>
        <v>29.894812367116685</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23880.38</v>
      </c>
      <c r="E235" s="247">
        <v>9083.18</v>
      </c>
      <c r="F235" s="93">
        <f t="shared" si="1"/>
        <v>38.036161903621299</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6503.42</v>
      </c>
      <c r="E236" s="247">
        <v>0</v>
      </c>
      <c r="F236" s="93">
        <f t="shared" si="1"/>
        <v>0</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134784230.48999998</v>
      </c>
      <c r="E237" s="104">
        <f t="shared" si="41"/>
        <v>153111212.74000001</v>
      </c>
      <c r="F237" s="93">
        <f t="shared" si="1"/>
        <v>113.59727483205818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130862586.59999999</v>
      </c>
      <c r="E238" s="104">
        <f t="shared" si="42"/>
        <v>145607668.22999999</v>
      </c>
      <c r="F238" s="93">
        <f t="shared" si="1"/>
        <v>111.26760674162006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131443906.55</v>
      </c>
      <c r="E239" s="104">
        <f t="shared" si="43"/>
        <v>145997868.19</v>
      </c>
      <c r="F239" s="93">
        <f t="shared" si="1"/>
        <v>111.07237453754755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247">
        <v>106268122.52</v>
      </c>
      <c r="E240" s="247">
        <v>120821049.16</v>
      </c>
      <c r="F240" s="93">
        <f t="shared" si="1"/>
        <v>113.69453632462651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247">
        <v>25175784.030000001</v>
      </c>
      <c r="E241" s="247">
        <v>25176819.030000001</v>
      </c>
      <c r="F241" s="93">
        <f t="shared" si="1"/>
        <v>100.00411109341725</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581319.94999999995</v>
      </c>
      <c r="E242" s="104">
        <f t="shared" si="44"/>
        <v>390199.96</v>
      </c>
      <c r="F242" s="93">
        <f t="shared" si="1"/>
        <v>67.123098046093205</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247">
        <v>581319.94999999995</v>
      </c>
      <c r="E243" s="247">
        <v>390199.96</v>
      </c>
      <c r="F243" s="93">
        <f t="shared" si="1"/>
        <v>67.123098046093205</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2911971.96</v>
      </c>
      <c r="E245" s="104">
        <f t="shared" si="45"/>
        <v>6355656.7399999993</v>
      </c>
      <c r="F245" s="93">
        <f t="shared" si="1"/>
        <v>218.25954464204383</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4870328.63</v>
      </c>
      <c r="E246" s="104">
        <f t="shared" si="46"/>
        <v>6546776.7299999995</v>
      </c>
      <c r="F246" s="93">
        <f t="shared" si="1"/>
        <v>134.42166283551177</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247">
        <v>4870328.63</v>
      </c>
      <c r="E247" s="247">
        <v>6147863.0499999998</v>
      </c>
      <c r="F247" s="93">
        <f t="shared" si="1"/>
        <v>126.23096955163784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247">
        <v>0</v>
      </c>
      <c r="E248" s="247">
        <v>398913.68</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1958356.6700000002</v>
      </c>
      <c r="E250" s="104">
        <f t="shared" si="47"/>
        <v>191119.99</v>
      </c>
      <c r="F250" s="93">
        <f t="shared" si="1"/>
        <v>9.7592023418287717</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247">
        <v>1634803.08</v>
      </c>
      <c r="E252" s="247"/>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247">
        <v>323553.59000000003</v>
      </c>
      <c r="E253" s="247">
        <v>191119.99</v>
      </c>
      <c r="F253" s="93">
        <f t="shared" si="1"/>
        <v>59.069037064308262</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247">
        <v>933414.17</v>
      </c>
      <c r="E255" s="247">
        <v>1109976.17</v>
      </c>
      <c r="F255" s="93">
        <f t="shared" si="1"/>
        <v>118.91571883893725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247">
        <v>76257.759999999995</v>
      </c>
      <c r="E256" s="247">
        <v>37911.599999999999</v>
      </c>
      <c r="F256" s="93">
        <f t="shared" si="1"/>
        <v>49.715071620252154</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2273280.4700000002</v>
      </c>
      <c r="E259" s="104">
        <f t="shared" si="49"/>
        <v>294274.65999999997</v>
      </c>
      <c r="F259" s="93">
        <f t="shared" si="1"/>
        <v>12.944934155001118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2273280.4700000002</v>
      </c>
      <c r="E260" s="248">
        <v>294274.65999999997</v>
      </c>
      <c r="F260" s="97">
        <f t="shared" si="1"/>
        <v>12.944934155001118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7" t="s">
        <v>1291</v>
      </c>
      <c r="B261" s="354"/>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247">
        <v>51847.87</v>
      </c>
      <c r="E263" s="247">
        <v>59360.67</v>
      </c>
      <c r="F263" s="93">
        <f t="shared" si="50"/>
        <v>114.49008416353456</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247">
        <v>582948.06999999995</v>
      </c>
      <c r="E264" s="247">
        <v>446782.5</v>
      </c>
      <c r="F264" s="93">
        <f t="shared" si="50"/>
        <v>76.641903969250649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247">
        <v>677211.56</v>
      </c>
      <c r="E265" s="247">
        <v>1008481.07</v>
      </c>
      <c r="F265" s="93">
        <f t="shared" si="50"/>
        <v>148.91669451123957</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247">
        <v>22683.56</v>
      </c>
      <c r="E266" s="247">
        <v>41518.300000000003</v>
      </c>
      <c r="F266" s="93">
        <f t="shared" si="50"/>
        <v>183.0325574997928</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247">
        <v>55605.16</v>
      </c>
      <c r="E267" s="247">
        <v>19.89</v>
      </c>
      <c r="F267" s="93">
        <f t="shared" si="50"/>
        <v>3.5770061627374145E-2</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247">
        <v>385.2</v>
      </c>
      <c r="E268" s="247">
        <v>987.16</v>
      </c>
      <c r="F268" s="93">
        <f t="shared" si="50"/>
        <v>256.27206645898235</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247">
        <v>0</v>
      </c>
      <c r="E271" s="247">
        <v>28.74</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247">
        <v>0</v>
      </c>
      <c r="E287" s="247">
        <v>126690.48</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247">
        <v>503550.18</v>
      </c>
      <c r="E288" s="247">
        <v>556899.54</v>
      </c>
      <c r="F288" s="93">
        <f t="shared" si="50"/>
        <v>110.59464619792212</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247">
        <v>0</v>
      </c>
      <c r="E289" s="247">
        <v>6466.1</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247">
        <v>760774.01</v>
      </c>
      <c r="E290" s="247">
        <v>110935.37</v>
      </c>
      <c r="F290" s="93">
        <f t="shared" si="50"/>
        <v>14.581908496059166</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247">
        <v>581319.94999999995</v>
      </c>
      <c r="E294" s="247">
        <v>390199.94</v>
      </c>
      <c r="F294" s="93">
        <f t="shared" si="50"/>
        <v>67.12309460564704</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247">
        <v>0</v>
      </c>
      <c r="E295" s="247">
        <v>1750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247">
        <v>2958.53</v>
      </c>
      <c r="E297" s="247">
        <v>4609.46</v>
      </c>
      <c r="F297" s="93">
        <f t="shared" si="50"/>
        <v>155.80237482803958</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247">
        <v>11305.04</v>
      </c>
      <c r="E298" s="247">
        <v>23738.31</v>
      </c>
      <c r="F298" s="93">
        <f t="shared" si="50"/>
        <v>209.97988507780599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247">
        <v>39240.79</v>
      </c>
      <c r="E299" s="247">
        <v>6627.01</v>
      </c>
      <c r="F299" s="93">
        <f t="shared" si="50"/>
        <v>16.888064689829129</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247">
        <v>35582.080000000002</v>
      </c>
      <c r="E300" s="247">
        <v>56347.71</v>
      </c>
      <c r="F300" s="93">
        <f t="shared" si="50"/>
        <v>158.35979796571758</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gWiT/Y9/V7RrHAGrPaB3fFcFLRpfB7n+m5k7aifJWxogpjtGa4kCTin3e1BTXR9nhYQvqaKprzaEVipMIV8kKQ==" saltValue="mMD+cQvgQ75ZOhXZaPFwh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opLeftCell="A103" workbookViewId="0">
      <selection activeCell="E110" sqref="E11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46</v>
      </c>
      <c r="B1" s="307"/>
      <c r="C1" s="299" t="s">
        <v>33</v>
      </c>
      <c r="D1" s="309"/>
      <c r="E1" s="300" t="s">
        <v>47</v>
      </c>
      <c r="F1" s="311"/>
    </row>
    <row r="2" spans="1:25" ht="50.1" customHeight="1" x14ac:dyDescent="0.25">
      <c r="A2" s="360" t="s">
        <v>2532</v>
      </c>
      <c r="B2" s="361"/>
      <c r="C2" s="361"/>
      <c r="D2" s="361"/>
      <c r="E2" s="361"/>
      <c r="F2" s="361"/>
      <c r="G2" s="49"/>
      <c r="H2" s="49"/>
      <c r="I2" s="49"/>
      <c r="J2" s="49"/>
      <c r="K2" s="49"/>
      <c r="L2" s="49"/>
      <c r="M2" s="49"/>
      <c r="N2" s="49"/>
      <c r="O2" s="49"/>
      <c r="P2" s="49"/>
      <c r="Q2" s="49"/>
      <c r="R2" s="49"/>
      <c r="S2" s="49"/>
      <c r="T2" s="49"/>
      <c r="U2" s="49"/>
      <c r="V2" s="49"/>
      <c r="W2" s="49"/>
      <c r="X2" s="49"/>
      <c r="Y2" s="49"/>
    </row>
    <row r="3" spans="1:25" s="222" customFormat="1" ht="48" x14ac:dyDescent="0.2">
      <c r="A3" s="276" t="s">
        <v>2533</v>
      </c>
      <c r="B3" s="277" t="s">
        <v>39</v>
      </c>
      <c r="C3" s="278" t="s">
        <v>40</v>
      </c>
      <c r="D3" s="277" t="s">
        <v>50</v>
      </c>
      <c r="E3" s="277" t="s">
        <v>51</v>
      </c>
      <c r="F3" s="279"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1250182.8399999999</v>
      </c>
      <c r="E5" s="79">
        <f t="shared" si="0"/>
        <v>1287798.5799999998</v>
      </c>
      <c r="F5" s="80">
        <f t="shared" ref="F5:F141" si="1">IF(D5&gt;0,IF(E5/D5&gt;=100,"&gt;&gt;100",E5/D5*100),"-")</f>
        <v>103.00881909401348</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189334.75</v>
      </c>
      <c r="E6" s="81">
        <f t="shared" si="2"/>
        <v>232702.18</v>
      </c>
      <c r="F6" s="63">
        <f t="shared" si="1"/>
        <v>122.90516136102853</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133481.60000000001</v>
      </c>
      <c r="E7" s="249">
        <v>173080.69</v>
      </c>
      <c r="F7" s="63">
        <f t="shared" si="1"/>
        <v>129.66632854266055</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55853.15</v>
      </c>
      <c r="E8" s="249">
        <v>59621.49</v>
      </c>
      <c r="F8" s="63">
        <f t="shared" si="1"/>
        <v>106.74687103592187</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1060848.0899999999</v>
      </c>
      <c r="E13" s="81">
        <f t="shared" si="4"/>
        <v>1055096.3999999999</v>
      </c>
      <c r="F13" s="63">
        <f t="shared" si="1"/>
        <v>99.457821524663345</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566164.96</v>
      </c>
      <c r="E14" s="249">
        <v>541864.61</v>
      </c>
      <c r="F14" s="63">
        <f t="shared" si="1"/>
        <v>95.707902869863233</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494683.13</v>
      </c>
      <c r="E16" s="249">
        <v>513231.79</v>
      </c>
      <c r="F16" s="63">
        <f t="shared" si="1"/>
        <v>103.74960431741425</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153356.35999999999</v>
      </c>
      <c r="E28" s="81">
        <f t="shared" si="6"/>
        <v>190911.48</v>
      </c>
      <c r="F28" s="63">
        <f t="shared" si="1"/>
        <v>124.48879198749894</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153356.35999999999</v>
      </c>
      <c r="E30" s="249">
        <v>190911.48</v>
      </c>
      <c r="F30" s="63">
        <f t="shared" si="1"/>
        <v>124.48879198749894</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1922192.52</v>
      </c>
      <c r="E35" s="81">
        <f t="shared" si="7"/>
        <v>2299047.3800000004</v>
      </c>
      <c r="F35" s="63">
        <f t="shared" si="1"/>
        <v>119.60546907132905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17355.34</v>
      </c>
      <c r="E36" s="81">
        <f t="shared" si="8"/>
        <v>16968.900000000001</v>
      </c>
      <c r="F36" s="63">
        <f t="shared" si="1"/>
        <v>97.773365431043132</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17355.34</v>
      </c>
      <c r="E37" s="249">
        <v>16968.900000000001</v>
      </c>
      <c r="F37" s="63">
        <f t="shared" si="1"/>
        <v>97.773365431043132</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12984.81</v>
      </c>
      <c r="E39" s="81">
        <f t="shared" si="9"/>
        <v>24581.58</v>
      </c>
      <c r="F39" s="63">
        <f t="shared" si="1"/>
        <v>189.31027870257634</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12984.81</v>
      </c>
      <c r="E40" s="249">
        <v>24581.58</v>
      </c>
      <c r="F40" s="63">
        <f t="shared" si="1"/>
        <v>189.31027870257634</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23123.54</v>
      </c>
      <c r="E50" s="81">
        <f t="shared" si="11"/>
        <v>17398.990000000002</v>
      </c>
      <c r="F50" s="63">
        <f t="shared" si="1"/>
        <v>75.24362619218337</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23123.54</v>
      </c>
      <c r="E53" s="249">
        <v>17398.990000000002</v>
      </c>
      <c r="F53" s="63">
        <f t="shared" si="1"/>
        <v>75.24362619218337</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1781411.9600000002</v>
      </c>
      <c r="E54" s="81">
        <f t="shared" si="12"/>
        <v>2141401.73</v>
      </c>
      <c r="F54" s="63">
        <f t="shared" si="1"/>
        <v>120.20811457895452</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1730867.1</v>
      </c>
      <c r="E55" s="249">
        <v>2114959.2999999998</v>
      </c>
      <c r="F55" s="63">
        <f t="shared" si="1"/>
        <v>122.19073896545839</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50544.86</v>
      </c>
      <c r="E57" s="249">
        <v>26442.43</v>
      </c>
      <c r="F57" s="63">
        <f t="shared" si="1"/>
        <v>52.314775429192991</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2666.39</v>
      </c>
      <c r="E60" s="249">
        <v>2735.71</v>
      </c>
      <c r="F60" s="63">
        <f t="shared" si="1"/>
        <v>102.59976972610909</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64226.07</v>
      </c>
      <c r="E61" s="81">
        <f t="shared" si="13"/>
        <v>83380.5</v>
      </c>
      <c r="F61" s="63">
        <f t="shared" si="1"/>
        <v>129.82345019709288</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64226.07</v>
      </c>
      <c r="E64" s="249">
        <v>83380.5</v>
      </c>
      <c r="F64" s="63">
        <f t="shared" si="1"/>
        <v>129.82345019709288</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20424.41</v>
      </c>
      <c r="E74" s="249">
        <v>12579.97</v>
      </c>
      <c r="F74" s="63">
        <f t="shared" si="1"/>
        <v>61.592819572266713</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2850617.5900000003</v>
      </c>
      <c r="E75" s="81">
        <f t="shared" si="15"/>
        <v>2554504.94</v>
      </c>
      <c r="F75" s="63">
        <f t="shared" si="1"/>
        <v>89.61233344525877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572522.28</v>
      </c>
      <c r="E76" s="249">
        <v>271983.40000000002</v>
      </c>
      <c r="F76" s="63">
        <f t="shared" si="1"/>
        <v>47.5061686682307</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2235934.88</v>
      </c>
      <c r="E77" s="249">
        <v>2225261.5</v>
      </c>
      <c r="F77" s="63">
        <f t="shared" si="1"/>
        <v>99.522643521711146</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34197.06</v>
      </c>
      <c r="E78" s="249">
        <v>34795.99</v>
      </c>
      <c r="F78" s="63">
        <f t="shared" si="1"/>
        <v>101.7514078695654</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7963.37</v>
      </c>
      <c r="E79" s="249">
        <v>22464.05</v>
      </c>
      <c r="F79" s="63">
        <f t="shared" si="1"/>
        <v>282.09225491217916</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1973171.33</v>
      </c>
      <c r="E82" s="81">
        <f t="shared" si="16"/>
        <v>1307260.1100000001</v>
      </c>
      <c r="F82" s="63">
        <f t="shared" si="1"/>
        <v>66.25172837880227</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22836.38</v>
      </c>
      <c r="E83" s="249">
        <v>14490.77</v>
      </c>
      <c r="F83" s="63">
        <f t="shared" si="1"/>
        <v>63.454759467130948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998325.87</v>
      </c>
      <c r="E84" s="249">
        <v>645918.11</v>
      </c>
      <c r="F84" s="63">
        <f t="shared" si="1"/>
        <v>64.700127424324876</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103133.8</v>
      </c>
      <c r="E85" s="249">
        <v>110093.38</v>
      </c>
      <c r="F85" s="63">
        <f t="shared" si="1"/>
        <v>106.74810779783155</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397871.07</v>
      </c>
      <c r="E86" s="249">
        <v>199270.66</v>
      </c>
      <c r="F86" s="63">
        <f t="shared" si="1"/>
        <v>50.08422954702386</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451004.21</v>
      </c>
      <c r="E88" s="249">
        <v>337487.19</v>
      </c>
      <c r="F88" s="63">
        <f t="shared" si="1"/>
        <v>74.830164002238462</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29210.03</v>
      </c>
      <c r="E89" s="81">
        <f t="shared" si="17"/>
        <v>27084.23</v>
      </c>
      <c r="F89" s="63">
        <f t="shared" si="1"/>
        <v>92.722362832218934</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29210.03</v>
      </c>
      <c r="E104" s="249">
        <v>27084.23</v>
      </c>
      <c r="F104" s="63">
        <f t="shared" si="1"/>
        <v>92.722362832218934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1313437.6900000002</v>
      </c>
      <c r="E107" s="81">
        <f t="shared" si="21"/>
        <v>1009423.5</v>
      </c>
      <c r="F107" s="63">
        <f t="shared" si="1"/>
        <v>76.853550624087845</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709986.33</v>
      </c>
      <c r="E108" s="249">
        <v>385952.34</v>
      </c>
      <c r="F108" s="63">
        <f t="shared" si="1"/>
        <v>54.360531138677004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466365.02</v>
      </c>
      <c r="E109" s="312">
        <v>410333.68</v>
      </c>
      <c r="F109" s="63">
        <f t="shared" si="1"/>
        <v>87.985518296376512</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29501.81</v>
      </c>
      <c r="E110" s="249">
        <v>40156.57</v>
      </c>
      <c r="F110" s="63">
        <f t="shared" si="1"/>
        <v>136.11561460127362</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c r="E111" s="249">
        <v>6187.5</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107584.53</v>
      </c>
      <c r="E113" s="249">
        <v>166793.41</v>
      </c>
      <c r="F113" s="63">
        <f t="shared" si="1"/>
        <v>155.03475267308414</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642950.32000000007</v>
      </c>
      <c r="E114" s="81">
        <f t="shared" si="22"/>
        <v>602398.42000000004</v>
      </c>
      <c r="F114" s="63">
        <f t="shared" si="1"/>
        <v>93.692840840331172</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464411.38</v>
      </c>
      <c r="E115" s="81">
        <f t="shared" si="23"/>
        <v>398669.80000000005</v>
      </c>
      <c r="F115" s="63">
        <f t="shared" si="1"/>
        <v>85.844106576372013</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415122.1</v>
      </c>
      <c r="E116" s="249">
        <v>353943.78</v>
      </c>
      <c r="F116" s="63">
        <f t="shared" si="1"/>
        <v>85.262572144436561</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49289.279999999999</v>
      </c>
      <c r="E117" s="249">
        <v>44726.02</v>
      </c>
      <c r="F117" s="63">
        <f t="shared" si="1"/>
        <v>90.741881398957332</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3981.68</v>
      </c>
      <c r="E118" s="81">
        <f t="shared" si="24"/>
        <v>0</v>
      </c>
      <c r="F118" s="63">
        <f t="shared" si="1"/>
        <v>0</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v>3981.68</v>
      </c>
      <c r="E120" s="249"/>
      <c r="F120" s="63">
        <f t="shared" si="1"/>
        <v>0</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109288.87</v>
      </c>
      <c r="E126" s="249">
        <v>138678.10999999999</v>
      </c>
      <c r="F126" s="63">
        <f t="shared" si="1"/>
        <v>126.89133852330983</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65268.39</v>
      </c>
      <c r="E128" s="249">
        <v>65050.51</v>
      </c>
      <c r="F128" s="63">
        <f t="shared" si="1"/>
        <v>99.666178375167519</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270590.68</v>
      </c>
      <c r="E129" s="81">
        <f t="shared" si="26"/>
        <v>310694.05</v>
      </c>
      <c r="F129" s="63">
        <f t="shared" si="1"/>
        <v>114.82067675058136</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35351.39</v>
      </c>
      <c r="E130" s="81">
        <f t="shared" si="27"/>
        <v>38896.33</v>
      </c>
      <c r="F130" s="63">
        <f t="shared" si="1"/>
        <v>110.02772451097398</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16157.15</v>
      </c>
      <c r="E131" s="249">
        <v>15980</v>
      </c>
      <c r="F131" s="63">
        <f t="shared" si="1"/>
        <v>98.903581386568789</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19194.240000000002</v>
      </c>
      <c r="E132" s="249">
        <v>22916.33</v>
      </c>
      <c r="F132" s="63">
        <f t="shared" si="1"/>
        <v>119.39170292754493</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70449.27</v>
      </c>
      <c r="E133" s="249">
        <v>76174.899999999994</v>
      </c>
      <c r="F133" s="63">
        <f t="shared" si="1"/>
        <v>108.12730919710025</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131185.13</v>
      </c>
      <c r="E135" s="249">
        <v>139025.62</v>
      </c>
      <c r="F135" s="63">
        <f t="shared" si="1"/>
        <v>105.97666061694643</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15817.11</v>
      </c>
      <c r="E137" s="249">
        <v>14504.2</v>
      </c>
      <c r="F137" s="63">
        <f t="shared" si="1"/>
        <v>91.6994318178226</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17787.78</v>
      </c>
      <c r="E140" s="249">
        <v>42093</v>
      </c>
      <c r="F140" s="63">
        <f t="shared" si="1"/>
        <v>236.63998542819846</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10405709.360000001</v>
      </c>
      <c r="E141" s="106">
        <f t="shared" si="28"/>
        <v>9589122.6900000032</v>
      </c>
      <c r="F141" s="82">
        <f t="shared" si="1"/>
        <v>92.152513185319279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2"/>
      <c r="E143" s="363"/>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ZQzG8zpfYXL/HbvZg3247lgbeMXNQOCixgbmdXJjM/v0wp18JMX/crWMLrpCV9cq0kickR/1MIfiOWU08lhTIw==" saltValue="4dLMKeMG/vdOIS9heKDVS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topLeftCell="A15" workbookViewId="0">
      <selection activeCell="E34" sqref="E34"/>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46</v>
      </c>
      <c r="B1" s="307"/>
      <c r="C1" s="299" t="s">
        <v>33</v>
      </c>
      <c r="D1" s="309"/>
      <c r="E1" s="300" t="s">
        <v>47</v>
      </c>
      <c r="F1" s="311"/>
    </row>
    <row r="2" spans="1:25" ht="50.1" customHeight="1" x14ac:dyDescent="0.2">
      <c r="A2" s="364" t="s">
        <v>2785</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76" t="s">
        <v>1943</v>
      </c>
      <c r="B3" s="277" t="s">
        <v>39</v>
      </c>
      <c r="C3" s="278" t="s">
        <v>40</v>
      </c>
      <c r="D3" s="277" t="s">
        <v>2786</v>
      </c>
      <c r="E3" s="279"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12231797.140000001</v>
      </c>
      <c r="E5" s="107">
        <f t="shared" si="0"/>
        <v>62020.47</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12231797.140000001</v>
      </c>
      <c r="E22" s="108">
        <f t="shared" si="3"/>
        <v>62020.47</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12231797.140000001</v>
      </c>
      <c r="E23" s="108">
        <f t="shared" si="4"/>
        <v>61749.99</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v>12230431.25</v>
      </c>
      <c r="E24" s="250">
        <v>46239.839999999997</v>
      </c>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249">
        <v>1365.89</v>
      </c>
      <c r="E25" s="250">
        <v>15510.15</v>
      </c>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270.48</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v>1.51</v>
      </c>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268.97000000000003</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6"/>
      <c r="E51" s="367"/>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H1ZFQ9TyPEa3Zsfifhka+bM7Px67k8VJW3zDARWOg5S6FbbJr8qwa0g0sBIHO4LZwfKNPcrGDg+fBYbJoaySKQ==" saltValue="oX5ajigPkC2ZuzL6JQvf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opLeftCell="A75" workbookViewId="0">
      <selection activeCell="D105" sqref="D10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46</v>
      </c>
      <c r="B1" s="307"/>
      <c r="C1" s="299" t="s">
        <v>33</v>
      </c>
      <c r="D1" s="309"/>
      <c r="E1" s="300" t="s">
        <v>47</v>
      </c>
      <c r="F1" s="311"/>
    </row>
    <row r="2" spans="1:24" ht="50.1" customHeight="1" x14ac:dyDescent="0.2">
      <c r="A2" s="368" t="s">
        <v>2856</v>
      </c>
      <c r="B2" s="367"/>
      <c r="C2" s="367"/>
      <c r="D2" s="367"/>
      <c r="E2" s="38"/>
      <c r="F2" s="38"/>
      <c r="G2" s="38"/>
      <c r="H2" s="38"/>
      <c r="I2" s="38"/>
      <c r="J2" s="38"/>
      <c r="K2" s="38"/>
      <c r="L2" s="38"/>
      <c r="M2" s="38"/>
      <c r="N2" s="38"/>
      <c r="O2" s="38"/>
      <c r="P2" s="38"/>
      <c r="Q2" s="38"/>
      <c r="R2" s="38"/>
      <c r="S2" s="38"/>
      <c r="T2" s="38"/>
      <c r="U2" s="38"/>
    </row>
    <row r="3" spans="1:24" s="29" customFormat="1" ht="48" customHeight="1" x14ac:dyDescent="0.2">
      <c r="A3" s="276" t="s">
        <v>1943</v>
      </c>
      <c r="B3" s="277" t="s">
        <v>39</v>
      </c>
      <c r="C3" s="278" t="s">
        <v>40</v>
      </c>
      <c r="D3" s="279" t="s">
        <v>2857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253">
        <v>1845644.14</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9945106.4900000002</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4">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5669939.6600000001</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254">
        <v>519249.78</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254">
        <v>2593297.88</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254">
        <v>14536.45</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254">
        <v>0</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254">
        <v>671183.28</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254">
        <v>9518.89</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254">
        <v>1862153.38</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254">
        <v>4073259.07</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201907.76</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254"/>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254">
        <v>201907.76</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10599559.199999999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5489899.8200000003</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254">
        <v>510996.1</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254">
        <v>2395612.4</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254">
        <v>14730.67</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254">
        <v>1496.51</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254">
        <v>669774.44999999995</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254">
        <v>1897289.69</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254">
        <v>4716631.6100000003</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393027.77</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4"/>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4">
        <v>393027.77</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4"/>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1191191.4300000016</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133156.56</v>
      </c>
      <c r="E43" s="37"/>
      <c r="F43" s="37"/>
      <c r="G43" s="37"/>
      <c r="H43" s="37"/>
      <c r="I43" s="37"/>
      <c r="J43" s="37"/>
      <c r="K43" s="37"/>
      <c r="L43" s="37"/>
      <c r="M43" s="37"/>
      <c r="N43" s="37"/>
      <c r="O43" s="37"/>
      <c r="P43" s="37"/>
      <c r="Q43" s="37"/>
      <c r="R43" s="37"/>
      <c r="S43" s="37"/>
      <c r="T43" s="37"/>
      <c r="U43" s="37"/>
    </row>
    <row r="44" spans="1:21" ht="12.75" customHeight="1"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4">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126690.45999999999</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110152.01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254">
        <v>110152.01</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4"/>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2287</v>
      </c>
      <c r="B75" s="115" t="s">
        <v>2960</v>
      </c>
      <c r="C75" s="186" t="s">
        <v>2961</v>
      </c>
      <c r="D75" s="40">
        <f>SUM(D76:D79)</f>
        <v>13538.45</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254">
        <v>13538.45</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254">
        <v>0</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3000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254">
        <v>3000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6466.0999999999995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254">
        <v>6200.65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254">
        <v>265.45</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4"/>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4"/>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1058034.8700000001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254">
        <v>556899.54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254">
        <v>110935.37</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255">
        <v>390199.96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6YEpgnaQFh0pI8oIcokUY7XQ0lavyBX+gD588b7m279kWa9xsN/gCPMZmWYSzewT6omep29KiwSNkjiu7UqslA==" saltValue="RE8TiILdUtA+ZiLTlg4e5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0"/>
  <sheetViews>
    <sheetView showGridLines="0" topLeftCell="A305"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8" t="s">
        <v>2856</v>
      </c>
      <c r="B1" s="367"/>
      <c r="C1" s="367"/>
      <c r="D1" s="367"/>
      <c r="E1" s="71" t="s">
        <v>2998</v>
      </c>
      <c r="F1" s="71"/>
      <c r="G1" s="71"/>
      <c r="H1" s="71"/>
      <c r="I1" s="71"/>
      <c r="J1" s="71"/>
      <c r="K1" s="71"/>
      <c r="L1" s="71"/>
      <c r="M1" s="71"/>
      <c r="N1" s="71"/>
      <c r="O1" s="71"/>
      <c r="P1" s="71"/>
    </row>
    <row r="2" spans="1:16" ht="37.5" customHeight="1" x14ac:dyDescent="0.2">
      <c r="A2" s="368" t="s">
        <v>2999</v>
      </c>
      <c r="B2" s="367"/>
      <c r="C2" s="367"/>
      <c r="D2" s="367"/>
    </row>
    <row r="3" spans="1:16" ht="29.25" customHeight="1" x14ac:dyDescent="0.2">
      <c r="A3" s="125" t="s">
        <v>3000</v>
      </c>
      <c r="B3" s="126" t="s">
        <v>3001</v>
      </c>
      <c r="C3" s="127" t="s">
        <v>3002</v>
      </c>
      <c r="D3" s="123"/>
      <c r="E3" s="124">
        <f>E4+E14+E20+E277+E311+E314+E316</f>
        <v>0</v>
      </c>
      <c r="F3" s="124">
        <f>F4+F14+F20+F277+F311+F314+F316</f>
        <v>5</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30074</v>
      </c>
      <c r="P3" s="71"/>
    </row>
    <row r="4" spans="1:16" ht="19.5" customHeight="1" x14ac:dyDescent="0.2">
      <c r="A4" s="372" t="s">
        <v>3003</v>
      </c>
      <c r="B4" s="373"/>
      <c r="C4" s="374"/>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5" t="s">
        <v>3016</v>
      </c>
      <c r="B14" s="370"/>
      <c r="C14" s="371"/>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3017</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IF(AND(J3="DA",K3="DA",I3&lt;&gt;12,I3&lt;&gt;23,ABS('PR-RAS'!D413-'PR-RAS'!D240-'RAS-funkcijski'!D141)&gt;0.001),1,0)</f>
        <v>0</v>
      </c>
      <c r="H18" s="305">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4" t="s">
        <v>3021</v>
      </c>
      <c r="D19" s="123"/>
      <c r="E19" s="71">
        <f>MAX(H19:L19)</f>
        <v>0</v>
      </c>
      <c r="F19" s="71">
        <v>0</v>
      </c>
      <c r="H19" s="306">
        <f>IF(AND(H3=12,ABS(BILANCA!E176-BILANCA!E234-OBVEZE!D42)&gt;0.001),1,0)</f>
        <v>0</v>
      </c>
      <c r="I19" s="71"/>
      <c r="J19" s="71"/>
      <c r="K19" s="71"/>
      <c r="L19" s="71"/>
      <c r="M19" s="71"/>
      <c r="N19" s="71"/>
      <c r="O19" s="71"/>
      <c r="P19" s="71"/>
    </row>
    <row r="20" spans="1:16" ht="19.5" customHeight="1" x14ac:dyDescent="0.2">
      <c r="A20" s="369" t="s">
        <v>3022</v>
      </c>
      <c r="B20" s="370"/>
      <c r="C20" s="371"/>
      <c r="D20" s="123"/>
      <c r="E20" s="71">
        <f>SUM(E21:E276)</f>
        <v>0</v>
      </c>
      <c r="F20" s="71">
        <f>SUM(F21:F276)</f>
        <v>5</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3163</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3171</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3184</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3219</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3221</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3228</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4"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9" t="s">
        <v>31</v>
      </c>
      <c r="B277" s="370"/>
      <c r="C277" s="371"/>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3281</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3282</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3283</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3284</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3285</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4" t="s">
        <v>3286</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3287</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3288</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3289</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3290</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3291</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3292</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3293</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3294</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3295</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3296</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3297</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3298</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3299</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3300</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3301</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3302</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3303</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3304</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3305</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3306</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3307</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3308</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3309</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3310</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3311</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9" t="s">
        <v>36</v>
      </c>
      <c r="B311" s="370"/>
      <c r="C311" s="371"/>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4" t="s">
        <v>3278</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3312</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9" t="s">
        <v>35</v>
      </c>
      <c r="B314" s="370"/>
      <c r="C314" s="371"/>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3278</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9" t="s">
        <v>3313</v>
      </c>
      <c r="B316" s="370"/>
      <c r="C316" s="371"/>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3278</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3314</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2024-02-15T11:28:43Z</cp:lastPrinted>
  <dcterms:created xsi:type="dcterms:W3CDTF">2022-04-01T05:14:30Z</dcterms:created>
  <dcterms:modified xsi:type="dcterms:W3CDTF">2024-02-15T11:35:22Z</dcterms:modified>
</cp:coreProperties>
</file>